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325" windowHeight="8190" tabRatio="729" activeTab="9"/>
  </bookViews>
  <sheets>
    <sheet name="0.Nota de Solicitud" sheetId="23" r:id="rId1"/>
    <sheet name="1.Identificación" sheetId="2" r:id="rId2"/>
    <sheet name="2.Proyecto" sheetId="7" r:id="rId3"/>
    <sheet name="3.Mercado" sheetId="9" r:id="rId4"/>
    <sheet name="4.Ingresos" sheetId="10" r:id="rId5"/>
    <sheet name="5.Costos" sheetId="11" r:id="rId6"/>
    <sheet name="6.Recursos Humanos" sheetId="12" r:id="rId7"/>
    <sheet name="7.Inversiones" sheetId="13" r:id="rId8"/>
    <sheet name="Nota solicitud" sheetId="1" state="hidden" r:id="rId9"/>
    <sheet name="8.Flujo de Fondos" sheetId="17" r:id="rId10"/>
    <sheet name="Hoja1" sheetId="18" r:id="rId11"/>
    <sheet name="Hoja5" sheetId="22" r:id="rId12"/>
    <sheet name="Hoja4" sheetId="21" r:id="rId13"/>
    <sheet name="Hoja3" sheetId="20" r:id="rId14"/>
    <sheet name="S.Aleman" sheetId="19" r:id="rId15"/>
    <sheet name="parametros" sheetId="5" r:id="rId16"/>
    <sheet name="actividades AFIP" sheetId="6" r:id="rId17"/>
  </sheets>
  <definedNames>
    <definedName name="_xlnm.Print_Area" localSheetId="0">'0.Nota de Solicitud'!$A$1:$G$39</definedName>
    <definedName name="_xlnm.Print_Area" localSheetId="1">'1.Identificación'!$A$1:$G$40</definedName>
    <definedName name="_xlnm.Print_Area" localSheetId="2">'2.Proyecto'!$A$1:$G$51</definedName>
    <definedName name="_xlnm.Print_Area" localSheetId="3">'3.Mercado'!$A$1:$H$37</definedName>
    <definedName name="_xlnm.Print_Area" localSheetId="4">'4.Ingresos'!$A$1:$F$64</definedName>
    <definedName name="_xlnm.Print_Area" localSheetId="5">'5.Costos'!$A$1:$H$41</definedName>
    <definedName name="_xlnm.Print_Area" localSheetId="6">'6.Recursos Humanos'!$A$1:$I$44</definedName>
    <definedName name="_xlnm.Print_Area" localSheetId="7">'7.Inversiones'!$A$1:$H$35</definedName>
    <definedName name="_xlnm.Print_Area" localSheetId="9">'8.Flujo de Fondos'!$A$1:$M$38</definedName>
    <definedName name="_xlnm.Print_Area" localSheetId="8">'Nota solicitud'!$A$1:$N$52</definedName>
    <definedName name="INTERESES">OFFSET(S.Aleman!$F$14,0,0,COUNT(S.Aleman!$D$74:$D$374),1)</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H22" i="11" l="1"/>
  <c r="H23" i="11"/>
  <c r="H24" i="11"/>
  <c r="H25" i="11"/>
  <c r="H26" i="11"/>
  <c r="H27" i="11"/>
  <c r="H28" i="11"/>
  <c r="H29" i="11"/>
  <c r="H30" i="11"/>
  <c r="H31" i="11"/>
  <c r="H32" i="11"/>
  <c r="H33" i="11"/>
  <c r="H21" i="11"/>
  <c r="H13" i="11"/>
  <c r="H14" i="11"/>
  <c r="H15" i="11"/>
  <c r="H12" i="11"/>
  <c r="D28" i="10" l="1"/>
  <c r="E28" i="10"/>
  <c r="D29" i="10"/>
  <c r="E29" i="10"/>
  <c r="D30" i="10"/>
  <c r="E30" i="10"/>
  <c r="D31" i="10"/>
  <c r="E31" i="10"/>
  <c r="D32" i="10"/>
  <c r="E32" i="10"/>
  <c r="E27" i="10"/>
  <c r="D27" i="10"/>
  <c r="D36" i="10" s="1"/>
  <c r="D45" i="10" s="1"/>
  <c r="D54" i="10" s="1"/>
  <c r="D37" i="10" l="1"/>
  <c r="D46" i="10" s="1"/>
  <c r="D55" i="10" s="1"/>
  <c r="E37" i="10"/>
  <c r="E46" i="10" s="1"/>
  <c r="E55" i="10" s="1"/>
  <c r="D38" i="10"/>
  <c r="D47" i="10" s="1"/>
  <c r="D56" i="10" s="1"/>
  <c r="E38" i="10"/>
  <c r="E47" i="10" s="1"/>
  <c r="E56" i="10" s="1"/>
  <c r="D39" i="10"/>
  <c r="D48" i="10" s="1"/>
  <c r="D57" i="10" s="1"/>
  <c r="E39" i="10"/>
  <c r="E48" i="10" s="1"/>
  <c r="E57" i="10" s="1"/>
  <c r="D40" i="10"/>
  <c r="D49" i="10" s="1"/>
  <c r="D58" i="10" s="1"/>
  <c r="E40" i="10"/>
  <c r="E49" i="10" s="1"/>
  <c r="E58" i="10" s="1"/>
  <c r="D41" i="10"/>
  <c r="D50" i="10" s="1"/>
  <c r="D59" i="10" s="1"/>
  <c r="E41" i="10"/>
  <c r="E50" i="10" s="1"/>
  <c r="E59" i="10" s="1"/>
  <c r="E36" i="10"/>
  <c r="E45" i="10" s="1"/>
  <c r="E54" i="10" s="1"/>
  <c r="C29" i="19" l="1"/>
  <c r="G13" i="19"/>
  <c r="C13" i="19"/>
  <c r="C8" i="19"/>
  <c r="D10" i="19"/>
  <c r="D8" i="19"/>
  <c r="D5" i="19"/>
  <c r="D13" i="19" s="1"/>
  <c r="B12" i="19"/>
  <c r="V9" i="19"/>
  <c r="C7" i="19"/>
  <c r="G5" i="19" l="1"/>
  <c r="D9" i="19"/>
  <c r="C14" i="19"/>
  <c r="C15" i="19" s="1"/>
  <c r="F59" i="10"/>
  <c r="F58" i="10"/>
  <c r="F57" i="10"/>
  <c r="F56" i="10"/>
  <c r="F55" i="10"/>
  <c r="F54" i="10"/>
  <c r="F50" i="10"/>
  <c r="F49" i="10"/>
  <c r="F48" i="10"/>
  <c r="F47" i="10"/>
  <c r="F46" i="10"/>
  <c r="F45" i="10"/>
  <c r="F36" i="10"/>
  <c r="F41" i="10"/>
  <c r="F40" i="10"/>
  <c r="F39" i="10"/>
  <c r="F38" i="10"/>
  <c r="F37" i="10"/>
  <c r="A9" i="7"/>
  <c r="H14" i="13"/>
  <c r="D37" i="7"/>
  <c r="D7" i="19" s="1"/>
  <c r="I27" i="12"/>
  <c r="I28" i="12"/>
  <c r="I29" i="12"/>
  <c r="I30" i="12"/>
  <c r="I31" i="12"/>
  <c r="I32" i="12"/>
  <c r="I33" i="12"/>
  <c r="I34" i="12"/>
  <c r="I35" i="12"/>
  <c r="I36" i="12"/>
  <c r="I26" i="12"/>
  <c r="I12" i="12"/>
  <c r="I13" i="12"/>
  <c r="I14" i="12"/>
  <c r="I15" i="12"/>
  <c r="I16" i="12"/>
  <c r="I17" i="12"/>
  <c r="I18" i="12"/>
  <c r="I19" i="12"/>
  <c r="I20" i="12"/>
  <c r="I21" i="12"/>
  <c r="I11" i="12"/>
  <c r="F51" i="10" l="1"/>
  <c r="J12" i="17" s="1"/>
  <c r="F60" i="10"/>
  <c r="L12" i="17" s="1"/>
  <c r="F29" i="19"/>
  <c r="E29" i="19"/>
  <c r="E15" i="19"/>
  <c r="F15" i="19"/>
  <c r="C16" i="19"/>
  <c r="E14" i="19"/>
  <c r="D14" i="19" s="1"/>
  <c r="F14" i="19"/>
  <c r="G7" i="7"/>
  <c r="F13" i="23"/>
  <c r="F1" i="23"/>
  <c r="D15" i="19" l="1"/>
  <c r="G15" i="19"/>
  <c r="G14" i="19"/>
  <c r="E16" i="19"/>
  <c r="F16" i="19"/>
  <c r="C17" i="19"/>
  <c r="D25" i="2"/>
  <c r="D26" i="2"/>
  <c r="G19" i="2"/>
  <c r="E18" i="2"/>
  <c r="D16" i="19" l="1"/>
  <c r="E17" i="19"/>
  <c r="F17" i="19"/>
  <c r="C18" i="19"/>
  <c r="G16" i="19"/>
  <c r="F14" i="11"/>
  <c r="F37" i="7"/>
  <c r="H18" i="13"/>
  <c r="F42" i="10"/>
  <c r="H12" i="17" s="1"/>
  <c r="F32" i="10"/>
  <c r="F31" i="10"/>
  <c r="F30" i="10"/>
  <c r="F29" i="10"/>
  <c r="F28" i="10"/>
  <c r="F27" i="10"/>
  <c r="C19" i="10"/>
  <c r="C28" i="10" s="1"/>
  <c r="C37" i="10" s="1"/>
  <c r="C46" i="10" s="1"/>
  <c r="C55" i="10" s="1"/>
  <c r="C20" i="10"/>
  <c r="C29" i="10" s="1"/>
  <c r="C38" i="10" s="1"/>
  <c r="C47" i="10" s="1"/>
  <c r="C56" i="10" s="1"/>
  <c r="C21" i="10"/>
  <c r="C30" i="10" s="1"/>
  <c r="C39" i="10" s="1"/>
  <c r="C48" i="10" s="1"/>
  <c r="C57" i="10" s="1"/>
  <c r="C22" i="10"/>
  <c r="C31" i="10" s="1"/>
  <c r="C40" i="10" s="1"/>
  <c r="C49" i="10" s="1"/>
  <c r="C58" i="10" s="1"/>
  <c r="C23" i="10"/>
  <c r="C32" i="10" s="1"/>
  <c r="C41" i="10" s="1"/>
  <c r="C50" i="10" s="1"/>
  <c r="C59" i="10" s="1"/>
  <c r="C18" i="10"/>
  <c r="C27" i="10" s="1"/>
  <c r="C36" i="10" s="1"/>
  <c r="C45" i="10" s="1"/>
  <c r="C54" i="10" s="1"/>
  <c r="A19" i="10"/>
  <c r="A28" i="10" s="1"/>
  <c r="A37" i="10" s="1"/>
  <c r="A46" i="10" s="1"/>
  <c r="A55" i="10" s="1"/>
  <c r="A20" i="10"/>
  <c r="A29" i="10" s="1"/>
  <c r="A38" i="10" s="1"/>
  <c r="A47" i="10" s="1"/>
  <c r="A56" i="10" s="1"/>
  <c r="A21" i="10"/>
  <c r="A30" i="10" s="1"/>
  <c r="A39" i="10" s="1"/>
  <c r="A48" i="10" s="1"/>
  <c r="A57" i="10" s="1"/>
  <c r="A22" i="10"/>
  <c r="A31" i="10" s="1"/>
  <c r="A40" i="10" s="1"/>
  <c r="A49" i="10" s="1"/>
  <c r="A58" i="10" s="1"/>
  <c r="A23" i="10"/>
  <c r="A32" i="10" s="1"/>
  <c r="A41" i="10" s="1"/>
  <c r="A50" i="10" s="1"/>
  <c r="A59" i="10" s="1"/>
  <c r="A18" i="10"/>
  <c r="A27" i="10" s="1"/>
  <c r="A36" i="10" s="1"/>
  <c r="A45" i="10" s="1"/>
  <c r="A54" i="10" s="1"/>
  <c r="C10" i="10"/>
  <c r="C11" i="10"/>
  <c r="C12" i="10"/>
  <c r="C13" i="10"/>
  <c r="C14" i="10"/>
  <c r="C9" i="10"/>
  <c r="A10" i="10"/>
  <c r="A11" i="10"/>
  <c r="A12" i="10"/>
  <c r="A13" i="10"/>
  <c r="A14" i="10"/>
  <c r="A9" i="10"/>
  <c r="A11" i="7"/>
  <c r="A19" i="2"/>
  <c r="E17" i="2"/>
  <c r="E16" i="2"/>
  <c r="C12" i="2"/>
  <c r="F12" i="2" s="1"/>
  <c r="D17" i="19" l="1"/>
  <c r="E18" i="19"/>
  <c r="F18" i="19"/>
  <c r="C19" i="19"/>
  <c r="G17" i="19"/>
  <c r="F33" i="10"/>
  <c r="F12" i="17" s="1"/>
  <c r="D18" i="19" l="1"/>
  <c r="E19" i="19"/>
  <c r="F19" i="19"/>
  <c r="C20" i="19"/>
  <c r="G18" i="19"/>
  <c r="E33" i="7"/>
  <c r="D19" i="19" l="1"/>
  <c r="E20" i="19"/>
  <c r="F20" i="19"/>
  <c r="C21" i="19"/>
  <c r="G19" i="19"/>
  <c r="F23" i="10"/>
  <c r="F22" i="10"/>
  <c r="F21" i="10"/>
  <c r="F20" i="10"/>
  <c r="F19" i="10"/>
  <c r="F18" i="10"/>
  <c r="F14" i="10"/>
  <c r="F13" i="10"/>
  <c r="F12" i="10"/>
  <c r="F11" i="10"/>
  <c r="F10" i="10"/>
  <c r="F9" i="10"/>
  <c r="D20" i="19" l="1"/>
  <c r="E21" i="19"/>
  <c r="F21" i="19"/>
  <c r="C22" i="19"/>
  <c r="G20" i="19"/>
  <c r="D22" i="1"/>
  <c r="C20" i="1"/>
  <c r="E19" i="1"/>
  <c r="D21" i="19" l="1"/>
  <c r="E22" i="19"/>
  <c r="D22" i="19" s="1"/>
  <c r="F22" i="19"/>
  <c r="C23" i="19"/>
  <c r="G21" i="19"/>
  <c r="E28" i="1"/>
  <c r="D23" i="1"/>
  <c r="E23" i="19" l="1"/>
  <c r="D23" i="19" s="1"/>
  <c r="F23" i="19"/>
  <c r="C24" i="19"/>
  <c r="G22" i="19"/>
  <c r="D21" i="1"/>
  <c r="H15" i="13"/>
  <c r="H16" i="13"/>
  <c r="H17" i="13"/>
  <c r="H19" i="13"/>
  <c r="E24" i="19" l="1"/>
  <c r="D24" i="19" s="1"/>
  <c r="F24" i="19"/>
  <c r="C25" i="19"/>
  <c r="G23" i="19"/>
  <c r="D27" i="1"/>
  <c r="E26" i="1"/>
  <c r="K6" i="1"/>
  <c r="E25" i="19" l="1"/>
  <c r="D25" i="19" s="1"/>
  <c r="F25" i="19"/>
  <c r="C26" i="19"/>
  <c r="G24" i="19"/>
  <c r="H20" i="13"/>
  <c r="H24" i="13" s="1"/>
  <c r="B15" i="17" s="1"/>
  <c r="B19" i="17" s="1"/>
  <c r="F33" i="11"/>
  <c r="F32" i="11"/>
  <c r="F31" i="11"/>
  <c r="F30" i="11"/>
  <c r="F29" i="11"/>
  <c r="F28" i="11"/>
  <c r="F27" i="11"/>
  <c r="F26" i="11"/>
  <c r="F25" i="11"/>
  <c r="F24" i="11"/>
  <c r="F23" i="11"/>
  <c r="F22" i="11"/>
  <c r="F21" i="11"/>
  <c r="F12" i="11"/>
  <c r="F13" i="11"/>
  <c r="F15" i="11"/>
  <c r="G35" i="11"/>
  <c r="E26" i="19" l="1"/>
  <c r="D26" i="19" s="1"/>
  <c r="F26" i="19"/>
  <c r="C27" i="19"/>
  <c r="G25" i="19"/>
  <c r="J14" i="19" s="1"/>
  <c r="D17" i="17" s="1"/>
  <c r="I37" i="12"/>
  <c r="F24" i="10"/>
  <c r="D12" i="17" s="1"/>
  <c r="F15" i="10"/>
  <c r="G26" i="19" l="1"/>
  <c r="E27" i="19"/>
  <c r="D27" i="19" s="1"/>
  <c r="F27" i="19"/>
  <c r="C28" i="19"/>
  <c r="I22" i="12"/>
  <c r="I39" i="12" s="1"/>
  <c r="H34" i="11"/>
  <c r="H16" i="11"/>
  <c r="E28" i="19" l="1"/>
  <c r="D28" i="19" s="1"/>
  <c r="D29" i="19" s="1"/>
  <c r="F28" i="19"/>
  <c r="G27" i="19"/>
  <c r="H36" i="11"/>
  <c r="G7" i="2"/>
  <c r="F15" i="2" s="1"/>
  <c r="F13" i="17" l="1"/>
  <c r="J13" i="17"/>
  <c r="L13" i="17"/>
  <c r="H13" i="17"/>
  <c r="C30" i="19"/>
  <c r="G28" i="19"/>
  <c r="D13" i="17"/>
  <c r="D19" i="17" s="1"/>
  <c r="D25" i="1"/>
  <c r="K14" i="1"/>
  <c r="E30" i="19" l="1"/>
  <c r="F30" i="19"/>
  <c r="C31" i="19"/>
  <c r="G29" i="19"/>
  <c r="D30" i="19" l="1"/>
  <c r="E31" i="19"/>
  <c r="F31" i="19"/>
  <c r="C32" i="19"/>
  <c r="G30" i="19"/>
  <c r="D31" i="19" l="1"/>
  <c r="F32" i="19"/>
  <c r="E32" i="19"/>
  <c r="D32" i="19" s="1"/>
  <c r="C33" i="19"/>
  <c r="G31" i="19"/>
  <c r="G32" i="19" l="1"/>
  <c r="F33" i="19"/>
  <c r="E33" i="19"/>
  <c r="D33" i="19" s="1"/>
  <c r="C34" i="19"/>
  <c r="G33" i="19" l="1"/>
  <c r="F34" i="19"/>
  <c r="E34" i="19"/>
  <c r="D34" i="19" s="1"/>
  <c r="C35" i="19"/>
  <c r="G34" i="19" l="1"/>
  <c r="F35" i="19"/>
  <c r="E35" i="19"/>
  <c r="D35" i="19" s="1"/>
  <c r="C36" i="19"/>
  <c r="G35" i="19" l="1"/>
  <c r="F36" i="19"/>
  <c r="E36" i="19"/>
  <c r="D36" i="19" s="1"/>
  <c r="C37" i="19"/>
  <c r="G36" i="19" l="1"/>
  <c r="F37" i="19"/>
  <c r="E37" i="19"/>
  <c r="D37" i="19" s="1"/>
  <c r="C38" i="19"/>
  <c r="G37" i="19" l="1"/>
  <c r="J15" i="19" s="1"/>
  <c r="F17" i="17" s="1"/>
  <c r="F19" i="17" s="1"/>
  <c r="F38" i="19"/>
  <c r="E38" i="19"/>
  <c r="D38" i="19" s="1"/>
  <c r="C39" i="19"/>
  <c r="G38" i="19" l="1"/>
  <c r="F39" i="19"/>
  <c r="E39" i="19"/>
  <c r="D39" i="19" s="1"/>
  <c r="C40" i="19"/>
  <c r="G39" i="19" l="1"/>
  <c r="E40" i="19"/>
  <c r="D40" i="19" s="1"/>
  <c r="F40" i="19"/>
  <c r="C41" i="19"/>
  <c r="E41" i="19" l="1"/>
  <c r="D41" i="19" s="1"/>
  <c r="F41" i="19"/>
  <c r="C42" i="19"/>
  <c r="G40" i="19"/>
  <c r="E42" i="19" l="1"/>
  <c r="D42" i="19" s="1"/>
  <c r="F42" i="19"/>
  <c r="C43" i="19"/>
  <c r="G41" i="19"/>
  <c r="E43" i="19" l="1"/>
  <c r="D43" i="19" s="1"/>
  <c r="F43" i="19"/>
  <c r="C44" i="19"/>
  <c r="G42" i="19"/>
  <c r="E44" i="19" l="1"/>
  <c r="D44" i="19" s="1"/>
  <c r="F44" i="19"/>
  <c r="C45" i="19"/>
  <c r="G43" i="19"/>
  <c r="E45" i="19" l="1"/>
  <c r="D45" i="19" s="1"/>
  <c r="F45" i="19"/>
  <c r="C46" i="19"/>
  <c r="G44" i="19"/>
  <c r="F46" i="19" l="1"/>
  <c r="E46" i="19"/>
  <c r="D46" i="19" s="1"/>
  <c r="C47" i="19"/>
  <c r="G45" i="19"/>
  <c r="G46" i="19" l="1"/>
  <c r="F47" i="19"/>
  <c r="E47" i="19"/>
  <c r="D47" i="19" s="1"/>
  <c r="C48" i="19"/>
  <c r="G47" i="19" l="1"/>
  <c r="F48" i="19"/>
  <c r="E48" i="19"/>
  <c r="D48" i="19" s="1"/>
  <c r="C49" i="19"/>
  <c r="G48" i="19" l="1"/>
  <c r="F49" i="19"/>
  <c r="E49" i="19"/>
  <c r="D49" i="19" s="1"/>
  <c r="C50" i="19"/>
  <c r="G49" i="19" l="1"/>
  <c r="J16" i="19" s="1"/>
  <c r="H17" i="17" s="1"/>
  <c r="H19" i="17" s="1"/>
  <c r="F50" i="19"/>
  <c r="E50" i="19"/>
  <c r="D50" i="19" s="1"/>
  <c r="C51" i="19"/>
  <c r="G50" i="19" l="1"/>
  <c r="F51" i="19"/>
  <c r="E51" i="19"/>
  <c r="D51" i="19" s="1"/>
  <c r="C52" i="19"/>
  <c r="G51" i="19" l="1"/>
  <c r="F52" i="19"/>
  <c r="E52" i="19"/>
  <c r="D52" i="19" s="1"/>
  <c r="C53" i="19"/>
  <c r="G52" i="19" l="1"/>
  <c r="F53" i="19"/>
  <c r="E53" i="19"/>
  <c r="D53" i="19" s="1"/>
  <c r="C54" i="19"/>
  <c r="G53" i="19" l="1"/>
  <c r="F54" i="19"/>
  <c r="E54" i="19"/>
  <c r="D54" i="19" s="1"/>
  <c r="C55" i="19"/>
  <c r="G54" i="19" l="1"/>
  <c r="F55" i="19"/>
  <c r="E55" i="19"/>
  <c r="D55" i="19" s="1"/>
  <c r="C56" i="19"/>
  <c r="G55" i="19" l="1"/>
  <c r="F56" i="19"/>
  <c r="E56" i="19"/>
  <c r="D56" i="19" s="1"/>
  <c r="C57" i="19"/>
  <c r="G56" i="19" l="1"/>
  <c r="F57" i="19"/>
  <c r="E57" i="19"/>
  <c r="D57" i="19" s="1"/>
  <c r="C58" i="19"/>
  <c r="G57" i="19" l="1"/>
  <c r="F58" i="19"/>
  <c r="E58" i="19"/>
  <c r="D58" i="19" s="1"/>
  <c r="C59" i="19"/>
  <c r="G58" i="19" l="1"/>
  <c r="F59" i="19"/>
  <c r="E59" i="19"/>
  <c r="D59" i="19" s="1"/>
  <c r="C60" i="19"/>
  <c r="G59" i="19" l="1"/>
  <c r="F60" i="19"/>
  <c r="E60" i="19"/>
  <c r="D60" i="19" s="1"/>
  <c r="C61" i="19"/>
  <c r="G60" i="19" l="1"/>
  <c r="F61" i="19"/>
  <c r="E61" i="19"/>
  <c r="D61" i="19" s="1"/>
  <c r="C62" i="19"/>
  <c r="G61" i="19" l="1"/>
  <c r="J17" i="19" s="1"/>
  <c r="J17" i="17" s="1"/>
  <c r="J19" i="17" s="1"/>
  <c r="F62" i="19"/>
  <c r="E62" i="19"/>
  <c r="D62" i="19" s="1"/>
  <c r="C63" i="19"/>
  <c r="G62" i="19" l="1"/>
  <c r="F63" i="19"/>
  <c r="E63" i="19"/>
  <c r="D63" i="19" s="1"/>
  <c r="C64" i="19"/>
  <c r="G63" i="19" l="1"/>
  <c r="F64" i="19"/>
  <c r="E64" i="19"/>
  <c r="D64" i="19" s="1"/>
  <c r="C65" i="19"/>
  <c r="G64" i="19" l="1"/>
  <c r="F65" i="19"/>
  <c r="E65" i="19"/>
  <c r="D65" i="19" s="1"/>
  <c r="C66" i="19"/>
  <c r="G65" i="19" l="1"/>
  <c r="F66" i="19"/>
  <c r="E66" i="19"/>
  <c r="D66" i="19" s="1"/>
  <c r="C67" i="19"/>
  <c r="G66" i="19" l="1"/>
  <c r="F67" i="19"/>
  <c r="E67" i="19"/>
  <c r="D67" i="19" s="1"/>
  <c r="C68" i="19"/>
  <c r="G67" i="19" l="1"/>
  <c r="F68" i="19"/>
  <c r="E68" i="19"/>
  <c r="D68" i="19" s="1"/>
  <c r="C69" i="19"/>
  <c r="G68" i="19" l="1"/>
  <c r="F69" i="19"/>
  <c r="E69" i="19"/>
  <c r="D69" i="19" s="1"/>
  <c r="C70" i="19"/>
  <c r="G69" i="19" l="1"/>
  <c r="F70" i="19"/>
  <c r="E70" i="19"/>
  <c r="D70" i="19" s="1"/>
  <c r="C71" i="19"/>
  <c r="G70" i="19" l="1"/>
  <c r="F71" i="19"/>
  <c r="E71" i="19"/>
  <c r="D71" i="19" s="1"/>
  <c r="C72" i="19"/>
  <c r="G71" i="19" l="1"/>
  <c r="F72" i="19"/>
  <c r="E72" i="19"/>
  <c r="D72" i="19" s="1"/>
  <c r="C73" i="19"/>
  <c r="G72" i="19" l="1"/>
  <c r="F73" i="19"/>
  <c r="G6" i="19" s="1"/>
  <c r="E73" i="19"/>
  <c r="D73" i="19" l="1"/>
  <c r="G73" i="19"/>
  <c r="J18" i="19" s="1"/>
  <c r="G7" i="19"/>
  <c r="J19" i="19" l="1"/>
  <c r="L17" i="17"/>
  <c r="L19" i="17" s="1"/>
  <c r="G24" i="17" l="1"/>
  <c r="G23" i="17"/>
</calcChain>
</file>

<file path=xl/sharedStrings.xml><?xml version="1.0" encoding="utf-8"?>
<sst xmlns="http://schemas.openxmlformats.org/spreadsheetml/2006/main" count="1480" uniqueCount="1364">
  <si>
    <t>Su despacho</t>
  </si>
  <si>
    <t xml:space="preserve">     </t>
  </si>
  <si>
    <t xml:space="preserve">                                                                                     </t>
  </si>
  <si>
    <t>meses</t>
  </si>
  <si>
    <t>FORMA JURÍDICA</t>
  </si>
  <si>
    <t>Fundación</t>
  </si>
  <si>
    <t>LOCALIZACIÓN DEL PROYECTO</t>
  </si>
  <si>
    <t>LOCALIDAD</t>
  </si>
  <si>
    <t>PROVINCIA</t>
  </si>
  <si>
    <t>C.P.</t>
  </si>
  <si>
    <t>TELÉFONO</t>
  </si>
  <si>
    <t>E-MAIL</t>
  </si>
  <si>
    <t>WEB</t>
  </si>
  <si>
    <t>INVERSIÓN TOTAL DEL PROYECTO</t>
  </si>
  <si>
    <t>MONTO DEL CRÉDITO A SOLICITAR</t>
  </si>
  <si>
    <t>APORTE PROPIO</t>
  </si>
  <si>
    <t>Firma del solicitante / Titular</t>
  </si>
  <si>
    <t>Firma del Cónyuge</t>
  </si>
  <si>
    <t>ESTADO CIVIL</t>
  </si>
  <si>
    <t>DNI</t>
  </si>
  <si>
    <t>Persona Humana</t>
  </si>
  <si>
    <t>Monotributista</t>
  </si>
  <si>
    <t>Buenos Aires</t>
  </si>
  <si>
    <t>Persona Jurídica</t>
  </si>
  <si>
    <t>Otro</t>
  </si>
  <si>
    <t>Catamarca</t>
  </si>
  <si>
    <t>Responsable Inscripto</t>
  </si>
  <si>
    <t>Chaco</t>
  </si>
  <si>
    <t>Chubut</t>
  </si>
  <si>
    <t>Ciudad Autónoma de Buenos Aires</t>
  </si>
  <si>
    <t>Córdoba</t>
  </si>
  <si>
    <t>Corrientes</t>
  </si>
  <si>
    <t>Entre Ríos</t>
  </si>
  <si>
    <t>Formosa</t>
  </si>
  <si>
    <t>Jujuy</t>
  </si>
  <si>
    <t>La Pampa</t>
  </si>
  <si>
    <t>La Rioja</t>
  </si>
  <si>
    <t>Unipersonal</t>
  </si>
  <si>
    <t>Mendoza</t>
  </si>
  <si>
    <t>Misiones</t>
  </si>
  <si>
    <t>Neuquén</t>
  </si>
  <si>
    <t>Río Negro</t>
  </si>
  <si>
    <t>Salta</t>
  </si>
  <si>
    <t>San Juan</t>
  </si>
  <si>
    <t>San Luis</t>
  </si>
  <si>
    <t>Santa Cruz</t>
  </si>
  <si>
    <t>Santa Fe</t>
  </si>
  <si>
    <t>Santiago del Estero</t>
  </si>
  <si>
    <t>Tierra del Fuego, Antártida e Islas del Atlántico Sur</t>
  </si>
  <si>
    <t>Tucumán</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</si>
  <si>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</si>
  <si>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</si>
  <si>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</si>
  <si>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</si>
  <si>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</si>
  <si>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</si>
  <si>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</si>
  <si>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</si>
  <si>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</si>
  <si>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</si>
  <si>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</si>
  <si>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</si>
  <si>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</si>
  <si>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</si>
  <si>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</si>
  <si>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</si>
  <si>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</si>
  <si>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</si>
  <si>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</si>
  <si>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</si>
  <si>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</si>
  <si>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</si>
  <si>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</si>
  <si>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</si>
  <si>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</si>
  <si>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</si>
  <si>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</si>
  <si>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</si>
  <si>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</si>
  <si>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</si>
  <si>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</si>
  <si>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</si>
  <si>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</si>
  <si>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</si>
  <si>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</si>
  <si>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</si>
  <si>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</si>
  <si>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</si>
  <si>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</si>
  <si>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</si>
  <si>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</si>
  <si>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</si>
  <si>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</si>
  <si>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</si>
  <si>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</si>
  <si>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</si>
  <si>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</si>
  <si>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</si>
  <si>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</si>
  <si>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</si>
  <si>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</si>
  <si>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</si>
  <si>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</si>
  <si>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</si>
  <si>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</si>
  <si>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</si>
  <si>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</si>
  <si>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</si>
  <si>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</si>
  <si>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</si>
  <si>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</si>
  <si>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</si>
  <si>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</si>
  <si>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</si>
  <si>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</si>
  <si>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</si>
  <si>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</si>
  <si>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</si>
  <si>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</si>
  <si>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</si>
  <si>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</si>
  <si>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</si>
  <si>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</si>
  <si>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</si>
  <si>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</si>
  <si>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</si>
  <si>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</si>
  <si>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</si>
  <si>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</si>
  <si>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</si>
  <si>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</si>
  <si>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</si>
  <si>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</si>
  <si>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</si>
  <si>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</si>
  <si>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</si>
  <si>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</si>
  <si>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</si>
  <si>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</si>
  <si>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</si>
  <si>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</si>
  <si>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</si>
  <si>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</si>
  <si>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</si>
  <si>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</si>
  <si>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</si>
  <si>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</si>
  <si>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</si>
  <si>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</si>
  <si>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</si>
  <si>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</si>
  <si>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</si>
  <si>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</si>
  <si>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</si>
  <si>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</si>
  <si>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</si>
  <si>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</si>
  <si>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</si>
  <si>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</si>
  <si>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</si>
  <si>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</si>
  <si>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</si>
  <si>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</si>
  <si>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</si>
  <si>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</si>
  <si>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</si>
  <si>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</si>
  <si>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</si>
  <si>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</si>
  <si>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</si>
  <si>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</si>
  <si>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</si>
  <si>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</si>
  <si>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</si>
  <si>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</si>
  <si>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</si>
  <si>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</si>
  <si>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</si>
  <si>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</si>
  <si>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</si>
  <si>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</si>
  <si>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</si>
  <si>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</si>
  <si>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</si>
  <si>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</si>
  <si>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</si>
  <si>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</si>
  <si>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</si>
  <si>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</si>
  <si>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</si>
  <si>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</si>
  <si>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</si>
  <si>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</si>
  <si>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</si>
  <si>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</si>
  <si>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</si>
  <si>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</si>
  <si>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</si>
  <si>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</si>
  <si>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</si>
  <si>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</si>
  <si>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</si>
  <si>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</si>
  <si>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</si>
  <si>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</si>
  <si>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</si>
  <si>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</si>
  <si>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</si>
  <si>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</si>
  <si>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</si>
  <si>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</si>
  <si>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</si>
  <si>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</si>
  <si>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</si>
  <si>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</si>
  <si>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</si>
  <si>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</si>
  <si>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</si>
  <si>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</si>
  <si>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</si>
  <si>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</si>
  <si>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</si>
  <si>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</si>
  <si>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</si>
  <si>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</si>
  <si>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</si>
  <si>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</si>
  <si>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</si>
  <si>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</si>
  <si>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</si>
  <si>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</si>
  <si>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</si>
  <si>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</si>
  <si>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</si>
  <si>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</si>
  <si>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</si>
  <si>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</si>
  <si>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</si>
  <si>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</si>
  <si>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</si>
  <si>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</si>
  <si>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</si>
  <si>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</si>
  <si>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</si>
  <si>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</si>
  <si>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</si>
  <si>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</si>
  <si>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</si>
  <si>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</si>
  <si>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</si>
  <si>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</si>
  <si>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</si>
  <si>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</si>
  <si>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</si>
  <si>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</si>
  <si>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</si>
  <si>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</si>
  <si>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</si>
  <si>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</si>
  <si>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</si>
  <si>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</si>
  <si>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</si>
  <si>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</si>
  <si>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</si>
  <si>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</si>
  <si>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</si>
  <si>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</si>
  <si>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</si>
  <si>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</si>
  <si>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</si>
  <si>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</si>
  <si>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</si>
  <si>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</si>
  <si>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</si>
  <si>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</si>
  <si>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</si>
  <si>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</si>
  <si>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</si>
  <si>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</si>
  <si>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</si>
  <si>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</si>
  <si>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</si>
  <si>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</si>
  <si>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</si>
  <si>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</si>
  <si>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</si>
  <si>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</si>
  <si>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</si>
  <si>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</si>
  <si>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</si>
  <si>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</si>
  <si>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</si>
  <si>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</si>
  <si>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</si>
  <si>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</si>
  <si>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</si>
  <si>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</si>
  <si>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</si>
  <si>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</si>
  <si>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</si>
  <si>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</si>
  <si>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</si>
  <si>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</si>
  <si>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</si>
  <si>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</si>
  <si>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</si>
  <si>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</si>
  <si>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</si>
  <si>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</si>
  <si>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</si>
  <si>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</si>
  <si>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</si>
  <si>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</si>
  <si>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</si>
  <si>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</si>
  <si>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</si>
  <si>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</si>
  <si>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</si>
  <si>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</si>
  <si>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</si>
  <si>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</si>
  <si>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</si>
  <si>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</si>
  <si>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</si>
  <si>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</si>
  <si>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</si>
  <si>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</si>
  <si>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</si>
  <si>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</si>
  <si>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</si>
  <si>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</si>
  <si>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</si>
  <si>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</si>
  <si>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</si>
  <si>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</si>
  <si>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</si>
  <si>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</si>
  <si>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</si>
  <si>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</si>
  <si>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</si>
  <si>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</si>
  <si>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</si>
  <si>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</si>
  <si>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</si>
  <si>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</si>
  <si>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</si>
  <si>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</si>
  <si>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</si>
  <si>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</si>
  <si>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</si>
  <si>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</si>
  <si>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</si>
  <si>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</si>
  <si>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</si>
  <si>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</si>
  <si>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</si>
  <si>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</si>
  <si>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</si>
  <si>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</si>
  <si>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</si>
  <si>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</si>
  <si>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</si>
  <si>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</si>
  <si>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</si>
  <si>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</si>
  <si>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</si>
  <si>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</si>
  <si>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</si>
  <si>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</si>
  <si>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</si>
  <si>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</si>
  <si>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</si>
  <si>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</si>
  <si>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</si>
  <si>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</si>
  <si>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</si>
  <si>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</si>
  <si>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</si>
  <si>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</si>
  <si>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</si>
  <si>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</si>
  <si>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</si>
  <si>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</si>
  <si>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</si>
  <si>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</si>
  <si>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</si>
  <si>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</si>
  <si>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</si>
  <si>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</si>
  <si>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</si>
  <si>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</si>
  <si>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</si>
  <si>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</si>
  <si>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</si>
  <si>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</si>
  <si>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</si>
  <si>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</si>
  <si>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</si>
  <si>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</si>
  <si>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</si>
  <si>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</si>
  <si>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</si>
  <si>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</si>
  <si>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</si>
  <si>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</si>
  <si>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</si>
  <si>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</si>
  <si>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</si>
  <si>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</si>
  <si>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</si>
  <si>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</si>
  <si>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</si>
  <si>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</si>
  <si>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</si>
  <si>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</si>
  <si>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</si>
  <si>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</si>
  <si>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</si>
  <si>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</si>
  <si>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</si>
  <si>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</si>
  <si>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</si>
  <si>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</si>
  <si>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</si>
  <si>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</si>
  <si>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</si>
  <si>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</si>
  <si>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</si>
  <si>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</si>
  <si>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</si>
  <si>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</si>
  <si>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</si>
  <si>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</si>
  <si>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</si>
  <si>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</si>
  <si>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</si>
  <si>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</si>
  <si>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</si>
  <si>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</si>
  <si>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</si>
  <si>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</si>
  <si>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</si>
  <si>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</si>
  <si>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</si>
  <si>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</si>
  <si>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</si>
  <si>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</si>
  <si>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</si>
  <si>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</si>
  <si>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</si>
  <si>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</si>
  <si>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</si>
  <si>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</si>
  <si>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</si>
  <si>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</si>
  <si>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</si>
  <si>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</si>
  <si>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</si>
  <si>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</si>
  <si>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</si>
  <si>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</si>
  <si>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</si>
  <si>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</si>
  <si>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</si>
  <si>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</si>
  <si>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</si>
  <si>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</si>
  <si>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</si>
  <si>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</si>
  <si>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</si>
  <si>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</si>
  <si>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</si>
  <si>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</si>
  <si>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</si>
  <si>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</si>
  <si>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</si>
  <si>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</si>
  <si>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</si>
  <si>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</si>
  <si>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</si>
  <si>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</si>
  <si>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</si>
  <si>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</si>
  <si>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</si>
  <si>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</si>
  <si>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</si>
  <si>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</si>
  <si>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</si>
  <si>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</si>
  <si>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</si>
  <si>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</si>
  <si>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</si>
  <si>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</si>
  <si>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</si>
  <si>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</si>
  <si>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</si>
  <si>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</si>
  <si>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</si>
  <si>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</si>
  <si>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</si>
  <si>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</si>
  <si>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</si>
  <si>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</si>
  <si>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</si>
  <si>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</si>
  <si>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</si>
  <si>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</si>
  <si>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</si>
  <si>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</si>
  <si>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</si>
  <si>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</si>
  <si>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</si>
  <si>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</si>
  <si>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</si>
  <si>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</si>
  <si>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</si>
  <si>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</si>
  <si>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</si>
  <si>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</si>
  <si>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</si>
  <si>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</si>
  <si>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</si>
  <si>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</si>
  <si>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</si>
  <si>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</si>
  <si>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</si>
  <si>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</si>
  <si>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</si>
  <si>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</si>
  <si>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</si>
  <si>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</si>
  <si>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</si>
  <si>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</si>
  <si>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</si>
  <si>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</si>
  <si>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</si>
  <si>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</si>
  <si>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</si>
  <si>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</si>
  <si>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</si>
  <si>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</si>
  <si>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</si>
  <si>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</si>
  <si>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</si>
  <si>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</si>
  <si>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</si>
  <si>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</si>
  <si>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</si>
  <si>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</si>
  <si>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</si>
  <si>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</si>
  <si>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</si>
  <si>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</si>
  <si>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</si>
  <si>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</si>
  <si>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</si>
  <si>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</si>
  <si>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</si>
  <si>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</si>
  <si>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</si>
  <si>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</si>
  <si>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</si>
  <si>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</si>
  <si>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</si>
  <si>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</si>
  <si>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</si>
  <si>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</si>
  <si>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</si>
  <si>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</si>
  <si>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</si>
  <si>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</si>
  <si>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</si>
  <si>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</si>
  <si>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</si>
  <si>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</si>
  <si>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</si>
  <si>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</si>
  <si>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</si>
  <si>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</si>
  <si>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</si>
  <si>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</si>
  <si>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</si>
  <si>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</si>
  <si>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</si>
  <si>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</si>
  <si>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</si>
  <si>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</si>
  <si>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</si>
  <si>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</si>
  <si>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</si>
  <si>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</si>
  <si>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</si>
  <si>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</si>
  <si>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</si>
  <si>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</si>
  <si>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</si>
  <si>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</si>
  <si>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</si>
  <si>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</si>
  <si>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</si>
  <si>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</si>
  <si>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</si>
  <si>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</si>
  <si>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</si>
  <si>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</si>
  <si>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</si>
  <si>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</si>
  <si>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</si>
  <si>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</si>
  <si>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</si>
  <si>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</si>
  <si>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</si>
  <si>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</si>
  <si>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</si>
  <si>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</si>
  <si>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</si>
  <si>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</si>
  <si>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</si>
  <si>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</si>
  <si>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</si>
  <si>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</si>
  <si>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</si>
  <si>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</si>
  <si>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</si>
  <si>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</si>
  <si>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</si>
  <si>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</si>
  <si>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</si>
  <si>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</si>
  <si>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</si>
  <si>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</si>
  <si>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</si>
  <si>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</si>
  <si>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</si>
  <si>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</si>
  <si>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</si>
  <si>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</si>
  <si>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</si>
  <si>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</si>
  <si>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</si>
  <si>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</si>
  <si>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</si>
  <si>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</si>
  <si>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</si>
  <si>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</si>
  <si>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</si>
  <si>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</si>
  <si>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</si>
  <si>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</si>
  <si>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</si>
  <si>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</si>
  <si>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</si>
  <si>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</si>
  <si>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</si>
  <si>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</si>
  <si>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</si>
  <si>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</si>
  <si>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</si>
  <si>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</si>
  <si>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</si>
  <si>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</si>
  <si>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</si>
  <si>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</si>
  <si>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</si>
  <si>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</si>
  <si>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</si>
  <si>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</si>
  <si>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</si>
  <si>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</si>
  <si>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</si>
  <si>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</si>
  <si>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</si>
  <si>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</si>
  <si>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</si>
  <si>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</si>
  <si>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</si>
  <si>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</si>
  <si>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</si>
  <si>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</si>
  <si>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</si>
  <si>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</si>
  <si>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</si>
  <si>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</si>
  <si>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</si>
  <si>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</si>
  <si>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</si>
  <si>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</si>
  <si>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</si>
  <si>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</si>
  <si>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</si>
  <si>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</si>
  <si>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</si>
  <si>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</si>
  <si>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</si>
  <si>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</si>
  <si>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</si>
  <si>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</si>
  <si>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</si>
  <si>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</si>
  <si>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</si>
  <si>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</si>
  <si>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</si>
  <si>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</si>
  <si>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</si>
  <si>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</si>
  <si>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</si>
  <si>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</si>
  <si>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</si>
  <si>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</si>
  <si>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</si>
  <si>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</si>
  <si>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</si>
  <si>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</si>
  <si>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</si>
  <si>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</si>
  <si>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</si>
  <si>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</si>
  <si>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</si>
  <si>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</si>
  <si>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</si>
  <si>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</si>
  <si>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</si>
  <si>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</si>
  <si>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</si>
  <si>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</si>
  <si>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</si>
  <si>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</si>
  <si>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</si>
  <si>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</si>
  <si>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</si>
  <si>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</si>
  <si>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</si>
  <si>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</si>
  <si>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</si>
  <si>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</si>
  <si>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</si>
  <si>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</si>
  <si>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</si>
  <si>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</si>
  <si>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</si>
  <si>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</si>
  <si>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</si>
  <si>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</si>
  <si>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</si>
  <si>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</si>
  <si>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</si>
  <si>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</si>
  <si>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</si>
  <si>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</si>
  <si>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</si>
  <si>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</si>
  <si>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</si>
  <si>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</si>
  <si>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</si>
  <si>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</si>
  <si>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</si>
  <si>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</si>
  <si>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</si>
  <si>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</si>
  <si>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</si>
  <si>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</si>
  <si>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</si>
  <si>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</si>
  <si>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</si>
  <si>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</si>
  <si>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</si>
  <si>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</si>
  <si>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</si>
  <si>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</si>
  <si>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</si>
  <si>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</si>
  <si>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</si>
  <si>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</si>
  <si>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</si>
  <si>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</si>
  <si>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</si>
  <si>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</si>
  <si>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</si>
  <si>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</si>
  <si>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</si>
  <si>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</si>
  <si>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</si>
  <si>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</si>
  <si>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</si>
  <si>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</si>
  <si>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</si>
  <si>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</si>
  <si>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</si>
  <si>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</si>
  <si>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</si>
  <si>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</si>
  <si>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</si>
  <si>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</si>
  <si>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</si>
  <si>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</si>
  <si>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</si>
  <si>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</si>
  <si>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</si>
  <si>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</si>
  <si>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</si>
  <si>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</si>
  <si>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</si>
  <si>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</si>
  <si>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</si>
  <si>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</si>
  <si>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</si>
  <si>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</si>
  <si>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</si>
  <si>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</si>
  <si>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</si>
  <si>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</si>
  <si>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</si>
  <si>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</si>
  <si>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</si>
  <si>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</si>
  <si>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</si>
  <si>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</si>
  <si>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</si>
  <si>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</si>
  <si>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</si>
  <si>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</si>
  <si>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</si>
  <si>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</si>
  <si>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</si>
  <si>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</si>
  <si>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</si>
  <si>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</si>
  <si>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</si>
  <si>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</si>
  <si>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</si>
  <si>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</si>
  <si>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</si>
  <si>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</si>
  <si>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</si>
  <si>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</si>
  <si>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</si>
  <si>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</si>
  <si>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</si>
  <si>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</si>
  <si>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</si>
  <si>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</si>
  <si>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</si>
  <si>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</si>
  <si>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</si>
  <si>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</si>
  <si>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</si>
  <si>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</si>
  <si>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</si>
  <si>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</si>
  <si>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</si>
  <si>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</si>
  <si>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</si>
  <si>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</si>
  <si>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</si>
  <si>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</si>
  <si>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</si>
  <si>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</si>
  <si>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</si>
  <si>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</si>
  <si>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</si>
  <si>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</si>
  <si>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</si>
  <si>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</si>
  <si>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</si>
  <si>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</si>
  <si>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</si>
  <si>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</si>
  <si>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</si>
  <si>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</si>
  <si>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</si>
  <si>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</si>
  <si>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</si>
  <si>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</si>
  <si>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</si>
  <si>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</si>
  <si>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</si>
  <si>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</si>
  <si>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</si>
  <si>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</si>
  <si>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</si>
  <si>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</si>
  <si>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</si>
  <si>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</si>
  <si>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</si>
  <si>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</si>
  <si>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</si>
  <si>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</si>
  <si>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</si>
  <si>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</si>
  <si>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</si>
  <si>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</si>
  <si>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</si>
  <si>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</si>
  <si>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</si>
  <si>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</si>
  <si>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</si>
  <si>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</si>
  <si>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</si>
  <si>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</si>
  <si>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</si>
  <si>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</si>
  <si>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</si>
  <si>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</si>
  <si>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</si>
  <si>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</si>
  <si>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</si>
  <si>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</si>
  <si>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</si>
  <si>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</si>
  <si>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</si>
  <si>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</si>
  <si>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</si>
  <si>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</si>
  <si>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</si>
  <si>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</si>
  <si>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</si>
  <si>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</si>
  <si>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</si>
  <si>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</si>
  <si>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</si>
  <si>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</si>
  <si>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</si>
  <si>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</si>
  <si>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</si>
  <si>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</si>
  <si>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</si>
  <si>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</si>
  <si>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</si>
  <si>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</si>
  <si>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</si>
  <si>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</si>
  <si>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</si>
  <si>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</si>
  <si>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</si>
  <si>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</si>
  <si>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</si>
  <si>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</si>
  <si>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</si>
  <si>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</si>
  <si>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</si>
  <si>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</si>
  <si>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</si>
  <si>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</si>
  <si>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</si>
  <si>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</si>
  <si>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</si>
  <si>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</si>
  <si>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</si>
  <si>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</si>
  <si>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</si>
  <si>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</si>
  <si>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</si>
  <si>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</si>
  <si>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</si>
  <si>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</si>
  <si>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</si>
  <si>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</si>
  <si>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</si>
  <si>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</si>
  <si>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</si>
  <si>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</si>
  <si>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</si>
  <si>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</si>
  <si>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</si>
  <si>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</si>
  <si>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</si>
  <si>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</si>
  <si>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</si>
  <si>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</si>
  <si>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</si>
  <si>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</si>
  <si>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</si>
  <si>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</si>
  <si>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</si>
  <si>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</si>
  <si>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</si>
  <si>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</si>
  <si>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</si>
  <si>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</si>
  <si>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</si>
  <si>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</si>
  <si>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</si>
  <si>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</si>
  <si>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</si>
  <si>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</si>
  <si>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</si>
  <si>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</si>
  <si>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</si>
  <si>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</si>
  <si>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</si>
  <si>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</si>
  <si>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</si>
  <si>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</si>
  <si>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</si>
  <si>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</si>
  <si>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</si>
  <si>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</si>
  <si>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</si>
  <si>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</si>
  <si>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</si>
  <si>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</si>
  <si>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</si>
  <si>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</si>
  <si>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</si>
  <si>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</si>
  <si>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</si>
  <si>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</si>
  <si>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</si>
  <si>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</si>
  <si>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</si>
  <si>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</si>
  <si>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</si>
  <si>
    <t>Soltero</t>
  </si>
  <si>
    <t>Casado</t>
  </si>
  <si>
    <t>Divorciado</t>
  </si>
  <si>
    <t>LE</t>
  </si>
  <si>
    <t>LC</t>
  </si>
  <si>
    <t>CI</t>
  </si>
  <si>
    <t>Unidad Operadora Provincial</t>
  </si>
  <si>
    <t>Consejo Federal de Inversiones - UOP Neuquén</t>
  </si>
  <si>
    <t>Responsable</t>
  </si>
  <si>
    <t>Responsable Programa Infotecnológico</t>
  </si>
  <si>
    <t>Centro PyME - ADENEU</t>
  </si>
  <si>
    <t xml:space="preserve">Ref.: Presentación del Proyecto </t>
  </si>
  <si>
    <t>De mi mayor consideración:</t>
  </si>
  <si>
    <t>ANTIGÜEDAD (Años)</t>
  </si>
  <si>
    <t>S.A.S.</t>
  </si>
  <si>
    <t>S.A.</t>
  </si>
  <si>
    <t xml:space="preserve">S.A.P.E.M. </t>
  </si>
  <si>
    <t xml:space="preserve">S.C.I. </t>
  </si>
  <si>
    <t xml:space="preserve">S.C.S. </t>
  </si>
  <si>
    <t xml:space="preserve">S.E. </t>
  </si>
  <si>
    <t xml:space="preserve">S.H.  </t>
  </si>
  <si>
    <t xml:space="preserve">S.R.L. </t>
  </si>
  <si>
    <t>S.C.A.</t>
  </si>
  <si>
    <t xml:space="preserve">U.T.E. </t>
  </si>
  <si>
    <t>Propio</t>
  </si>
  <si>
    <t>Alquilado</t>
  </si>
  <si>
    <t>N° CUIT</t>
  </si>
  <si>
    <t>Nº INSCRIPCIÓN EN RENTAS</t>
  </si>
  <si>
    <t>RÉGIMEN TRIBUTARIO</t>
  </si>
  <si>
    <t>LA NUEVA ACTIVIDAD COINCIDE CON LA ACTIVIDAD ACTUAL?</t>
  </si>
  <si>
    <t>SI</t>
  </si>
  <si>
    <t>NO</t>
  </si>
  <si>
    <t>UNIDAD DE MEDIDA</t>
  </si>
  <si>
    <t>ÁREA O SECTOR</t>
  </si>
  <si>
    <t>FUNCIÓN</t>
  </si>
  <si>
    <t>CANTIDAD</t>
  </si>
  <si>
    <t>Internet</t>
  </si>
  <si>
    <t>Venta directa</t>
  </si>
  <si>
    <t>Publicidad</t>
  </si>
  <si>
    <t>Convenios</t>
  </si>
  <si>
    <t>Promociones</t>
  </si>
  <si>
    <t>Otros</t>
  </si>
  <si>
    <t>PORCENTAJE SOBRE EL TOTAL DE VENTAS (%)</t>
  </si>
  <si>
    <t>Provincial</t>
  </si>
  <si>
    <t>Regional</t>
  </si>
  <si>
    <t>Nacional</t>
  </si>
  <si>
    <t>Internacional</t>
  </si>
  <si>
    <t>U. DE MEDIDA</t>
  </si>
  <si>
    <t>INGRESOS ANUALES</t>
  </si>
  <si>
    <t>INGRESOS FUTUROS - AÑO 1</t>
  </si>
  <si>
    <t>INGRESOS FUTUROS - AÑO 2</t>
  </si>
  <si>
    <t>INGRESOS FUTUROS - AÑO 3</t>
  </si>
  <si>
    <t>COSTOS VARIABLES</t>
  </si>
  <si>
    <t>INCREMENTO</t>
  </si>
  <si>
    <t>TOTAL</t>
  </si>
  <si>
    <t>COSTO UNITARIO ($) S/IVA</t>
  </si>
  <si>
    <t>Combustible</t>
  </si>
  <si>
    <t>Seguros</t>
  </si>
  <si>
    <t>Alquileres</t>
  </si>
  <si>
    <t>Costos de Administración</t>
  </si>
  <si>
    <t>Costos de Comercialización</t>
  </si>
  <si>
    <t>Materiales indirectos</t>
  </si>
  <si>
    <t>Repuestos</t>
  </si>
  <si>
    <t>Habilitaciones</t>
  </si>
  <si>
    <t>MANO DE OBRA DIRECTA</t>
  </si>
  <si>
    <t>MANO DE OBRA INDIRECTA</t>
  </si>
  <si>
    <t>CARGO O CALIFICACIÓN</t>
  </si>
  <si>
    <t>PLANTA ACTUAL</t>
  </si>
  <si>
    <t>INCREMENTOS PROYECTADOS</t>
  </si>
  <si>
    <t>REMUNERACIÓN MENSUAL ($)</t>
  </si>
  <si>
    <t>MESES TRABAJADOS</t>
  </si>
  <si>
    <t>CARGAS SOCIALES (%)</t>
  </si>
  <si>
    <t>GASTO ANUAL TOTAL ($)</t>
  </si>
  <si>
    <t>Año 1</t>
  </si>
  <si>
    <t>Año 2</t>
  </si>
  <si>
    <t>Año 3</t>
  </si>
  <si>
    <t>TOTAL GASTOS DE PERSONAL DIRECTO</t>
  </si>
  <si>
    <t>TOTAL GASTOS DE PERSONAL INDIRECTO</t>
  </si>
  <si>
    <t xml:space="preserve">TOTAL GASTOS DE PERSONAL </t>
  </si>
  <si>
    <t>TOTAL ($)</t>
  </si>
  <si>
    <t>DESCRIPCIÓN</t>
  </si>
  <si>
    <t xml:space="preserve">INVERSIONES A REALIZAR </t>
  </si>
  <si>
    <t>SUBTOTAL ACTIVO FIJOS</t>
  </si>
  <si>
    <t>TASA DE INTERÉS</t>
  </si>
  <si>
    <t>FRECUENCIA DE AMORTIZACIÓN</t>
  </si>
  <si>
    <t>mensual</t>
  </si>
  <si>
    <t>trimestral</t>
  </si>
  <si>
    <t>semestral</t>
  </si>
  <si>
    <t>anual</t>
  </si>
  <si>
    <t>An. Roberto Camino</t>
  </si>
  <si>
    <t>Viudo</t>
  </si>
  <si>
    <t>Local</t>
  </si>
  <si>
    <t>PRECIO PROMEDIO ($)</t>
  </si>
  <si>
    <t>Licencias</t>
  </si>
  <si>
    <t>TOTAL INGRESOS ACTUALES</t>
  </si>
  <si>
    <t>TOTAL INGRESOS AÑO 1</t>
  </si>
  <si>
    <t>TOTAL INGRESOS AÑO 2</t>
  </si>
  <si>
    <t>TOTAL INGRESOS AÑO 3</t>
  </si>
  <si>
    <t>1. Denominación del Proyecto:</t>
  </si>
  <si>
    <t>2. Solicitante:</t>
  </si>
  <si>
    <t xml:space="preserve">                                                Por medio de la presente, tengo el agrado de dirigirme a Usted, a efectos de elevarle el proyecto de inversión adjunto, presentado en el Centro PyME -ADENEU, con el objeto de solicitar financimiento del Consejo Federal de Inversiones (CFI); en el marco del Programa de "Asistencia al Sector Infotecnológico". </t>
  </si>
  <si>
    <t>3. Tamaño de empresa:</t>
  </si>
  <si>
    <t>3. Destino del crédito:</t>
  </si>
  <si>
    <t>4. Actividades a realizar:</t>
  </si>
  <si>
    <t>5. Monto solicitado:</t>
  </si>
  <si>
    <t>6. Plazo total de amortización:</t>
  </si>
  <si>
    <t>7. Periodo de gracia:</t>
  </si>
  <si>
    <t>8. Frecuencia de amortización:</t>
  </si>
  <si>
    <t xml:space="preserve">                                                Cabe destacar, que esta empresa/emprendedor, cuenta con el acompañamiento del Centro PyME -ADENEU y el proyecto presentado se encuadra con los lineamientos establecidos en el Programa de "Asistencia al Sector Infotecnológico" </t>
  </si>
  <si>
    <t xml:space="preserve">                                                    Sin otro particular, aprovecho la oportunidad para saludar a Usted, muy atentamente.</t>
  </si>
  <si>
    <t>Cedido en Comodato</t>
  </si>
  <si>
    <t>Con Tenencia Precaria</t>
  </si>
  <si>
    <t>En Reserva</t>
  </si>
  <si>
    <t>N° DE HABILITACIÓN DE COMERCIO</t>
  </si>
  <si>
    <t>Ingresos</t>
  </si>
  <si>
    <t>Egresos</t>
  </si>
  <si>
    <t>Inversiones</t>
  </si>
  <si>
    <t>Saldos</t>
  </si>
  <si>
    <t>Artes cinematográficas</t>
  </si>
  <si>
    <t>Artes escénicas</t>
  </si>
  <si>
    <t>Artes musicales y sonoras</t>
  </si>
  <si>
    <t>Artes literarias, narrativas y producción editorial</t>
  </si>
  <si>
    <t>Artes plásticas y visuales</t>
  </si>
  <si>
    <t>Artes gráficas e ilustración</t>
  </si>
  <si>
    <t>Artesanías</t>
  </si>
  <si>
    <t>Cine</t>
  </si>
  <si>
    <t>Televisión</t>
  </si>
  <si>
    <t>Videoarte</t>
  </si>
  <si>
    <t xml:space="preserve">Animación </t>
  </si>
  <si>
    <t>Música</t>
  </si>
  <si>
    <t>Danzas</t>
  </si>
  <si>
    <t>Teatro</t>
  </si>
  <si>
    <t>Arte Callejero</t>
  </si>
  <si>
    <t>Artes Circenses</t>
  </si>
  <si>
    <t>Radio</t>
  </si>
  <si>
    <t>Escritura</t>
  </si>
  <si>
    <t>Edición editorial</t>
  </si>
  <si>
    <t>Redacción</t>
  </si>
  <si>
    <t>Dibujo</t>
  </si>
  <si>
    <t>Pintura</t>
  </si>
  <si>
    <t>Grabado</t>
  </si>
  <si>
    <t>Escultura</t>
  </si>
  <si>
    <t>Fotografía</t>
  </si>
  <si>
    <t>Nuevos medios</t>
  </si>
  <si>
    <t xml:space="preserve">Arte público </t>
  </si>
  <si>
    <t>Cerámica</t>
  </si>
  <si>
    <t>Industria sonora</t>
  </si>
  <si>
    <t>Artesanías textiles</t>
  </si>
  <si>
    <t>Artesanías en madera</t>
  </si>
  <si>
    <t>Artesanías en cuero</t>
  </si>
  <si>
    <t>Artesanías en metal</t>
  </si>
  <si>
    <t>Artesanías en vidrio</t>
  </si>
  <si>
    <t>Otra actividad no clasificada anteriormente</t>
  </si>
  <si>
    <t>   Bajada del Agrio</t>
  </si>
  <si>
    <t>   Barrancas</t>
  </si>
  <si>
    <t>   Buta Ranquil</t>
  </si>
  <si>
    <t>   Caviahue - Copahue</t>
  </si>
  <si>
    <t>   Centenario</t>
  </si>
  <si>
    <t>   Chorriaca</t>
  </si>
  <si>
    <t>   Chos Malal</t>
  </si>
  <si>
    <t>   Covunco Abajo</t>
  </si>
  <si>
    <t>   Coyuco-Cochico</t>
  </si>
  <si>
    <t>   Cutral Co</t>
  </si>
  <si>
    <t>   El Cholar</t>
  </si>
  <si>
    <t>   El Huecú</t>
  </si>
  <si>
    <t>   El Sauce</t>
  </si>
  <si>
    <t>   Guañacos</t>
  </si>
  <si>
    <t>   Huinganco</t>
  </si>
  <si>
    <t>   Junín de los Andes</t>
  </si>
  <si>
    <t>   Las Coloradas</t>
  </si>
  <si>
    <t>   Las Lajas</t>
  </si>
  <si>
    <t>   Las Ovejas</t>
  </si>
  <si>
    <t>   Loncopué</t>
  </si>
  <si>
    <t>   Los Catutos</t>
  </si>
  <si>
    <t>   Los Chihuidos</t>
  </si>
  <si>
    <t>   Los Miches</t>
  </si>
  <si>
    <t>   Manzano Amargo</t>
  </si>
  <si>
    <t>   Mariano Moreno</t>
  </si>
  <si>
    <t>   Octavio Pico</t>
  </si>
  <si>
    <t>   Paso Aguerre</t>
  </si>
  <si>
    <t>   Picún Leufú</t>
  </si>
  <si>
    <t>   Piedra del Águila</t>
  </si>
  <si>
    <t>   Pilo Lil</t>
  </si>
  <si>
    <t>   Plaza Huincul</t>
  </si>
  <si>
    <t>   Plottier</t>
  </si>
  <si>
    <t>   Quili Malal</t>
  </si>
  <si>
    <t>   Ramón Castro</t>
  </si>
  <si>
    <t>   Rincón de los Sauces</t>
  </si>
  <si>
    <t>   San Martín de los Andes</t>
  </si>
  <si>
    <t>   San Patricio del Chañar</t>
  </si>
  <si>
    <t>   Santo Tomás</t>
  </si>
  <si>
    <t>   Sauzal Bonito</t>
  </si>
  <si>
    <t>   Senillosa</t>
  </si>
  <si>
    <t>   Taquimilán</t>
  </si>
  <si>
    <t>   Tricao Malal</t>
  </si>
  <si>
    <t>   Varvarco - Invernada Vieja</t>
  </si>
  <si>
    <t>   Villa del Curi Leuvú</t>
  </si>
  <si>
    <t>   Villa del Nahueve</t>
  </si>
  <si>
    <t>   Villa del Puente Picún Leufú</t>
  </si>
  <si>
    <t>   Villa El Chocón</t>
  </si>
  <si>
    <t>   Villa La Angostura</t>
  </si>
  <si>
    <t>   Villa Pehuenia</t>
  </si>
  <si>
    <t>   Villa Traful</t>
  </si>
  <si>
    <t>   Vista Alegre</t>
  </si>
  <si>
    <t>   Zapala</t>
  </si>
  <si>
    <t>   Neuquén capital</t>
  </si>
  <si>
    <t xml:space="preserve">   Añelo</t>
  </si>
  <si>
    <t xml:space="preserve">   Andacollo</t>
  </si>
  <si>
    <t xml:space="preserve">   Aluminé</t>
  </si>
  <si>
    <t>DOMICILIO LEGAL (calle y nro)</t>
  </si>
  <si>
    <t>SECTOR DE ACTIVIDAD CULTURAL</t>
  </si>
  <si>
    <t>TIPO DE ACTIVIDAD CULTURAL</t>
  </si>
  <si>
    <t>Iva Exento</t>
  </si>
  <si>
    <t>Cooperativa</t>
  </si>
  <si>
    <t>Asociación</t>
  </si>
  <si>
    <t>ACTUAL (%)</t>
  </si>
  <si>
    <t>PROYECTADO (%)</t>
  </si>
  <si>
    <t>X</t>
  </si>
  <si>
    <t>PRODUCTO / SERVICIO</t>
  </si>
  <si>
    <t xml:space="preserve">COSTOS FIJOS </t>
  </si>
  <si>
    <t>TIPO DE SOCIEDAD</t>
  </si>
  <si>
    <t>NOMBRE DEL PROYECTO</t>
  </si>
  <si>
    <t>CÓDIGO DE ACTIVIDAD CULTURAL (según Constancia de Inscripción en AFIP )</t>
  </si>
  <si>
    <t>FECHA DE INSCRIPCIÓN</t>
  </si>
  <si>
    <t>UNIDAD</t>
  </si>
  <si>
    <t>NEU</t>
  </si>
  <si>
    <t>2. PROYECTO A FINANCIAR</t>
  </si>
  <si>
    <t>3. GESTIÓN COMERCIAL</t>
  </si>
  <si>
    <t>4. INGRESOS POR VENTAS</t>
  </si>
  <si>
    <t>5. COSTOS DE PRODUCCIÓN</t>
  </si>
  <si>
    <t>6. RECURSOS HUMANOS</t>
  </si>
  <si>
    <t>7. INVERSIONES</t>
  </si>
  <si>
    <t>COMPETIDORES ACTUALES</t>
  </si>
  <si>
    <t>(%)</t>
  </si>
  <si>
    <t>COMPETIDORES POTENCIALES</t>
  </si>
  <si>
    <t>Energía (luz, gas, agua)</t>
  </si>
  <si>
    <t>Seleccionar</t>
  </si>
  <si>
    <t>TIPO Y Nº DOCUMENTO</t>
  </si>
  <si>
    <t>FECHA INSCRIPCIÓN AFIP</t>
  </si>
  <si>
    <t>DESCRIPCIÓN DEL PROYECTO</t>
  </si>
  <si>
    <t>DESCRIPCIÓN DE LOS PRODUCTOS / SERVICIOS A OFRECER</t>
  </si>
  <si>
    <t>CANTIDAD DE PERSONAL OCUPADO POR EL EMPRENDIMIENTO</t>
  </si>
  <si>
    <t>JUSTIFICCIÓN DEL PROYECTO</t>
  </si>
  <si>
    <t>Nº PERMANENTES</t>
  </si>
  <si>
    <t>Nº TEMPORARIOS</t>
  </si>
  <si>
    <t>PRINCIPALES COMPETIDORES Y EL PORCENTAJE DE PARTICIPACIÓN EN EL MERCADO</t>
  </si>
  <si>
    <t>CANALES DE COMERCIALIZACIÓN</t>
  </si>
  <si>
    <t>CANAL</t>
  </si>
  <si>
    <t>MERCADO DESTINO DE LAS VENTAS</t>
  </si>
  <si>
    <t>MERCADO</t>
  </si>
  <si>
    <t>¿REALIZA ACCIONES DE PROMOCIÓN? DESCRIBA CUALES</t>
  </si>
  <si>
    <t>1. IDENTIFICACION DEL PROYECTO / SOLICITANTE</t>
  </si>
  <si>
    <t>INGRESOS ACTUALES</t>
  </si>
  <si>
    <t>DESCRIPCIÓN DE LOS PRODUCTOS / SERVICIOS OFRECIDOS</t>
  </si>
  <si>
    <t>Materias primas</t>
  </si>
  <si>
    <t>Materiales</t>
  </si>
  <si>
    <t>Servicios (Internet, etc.)</t>
  </si>
  <si>
    <t>Impuestos</t>
  </si>
  <si>
    <t>A. SUB-TOTAL COSTOS VARIABLES</t>
  </si>
  <si>
    <t>B. SUB-TOTAL COSTOS FIJOS</t>
  </si>
  <si>
    <t>COSTOS TOTALES (A+B)</t>
  </si>
  <si>
    <t>CRÉDITO 
IADEP</t>
  </si>
  <si>
    <t>OTRO
FINANCIAMIETOS</t>
  </si>
  <si>
    <t>Equipamiento</t>
  </si>
  <si>
    <t>Instrumental</t>
  </si>
  <si>
    <t>Instrumentos</t>
  </si>
  <si>
    <t>Muebles y útiles</t>
  </si>
  <si>
    <t>Maquinarias</t>
  </si>
  <si>
    <t>ACTIVO FIJO</t>
  </si>
  <si>
    <t>Otras</t>
  </si>
  <si>
    <t>ACTIVO DE TRABAJO</t>
  </si>
  <si>
    <t>PLAZO TOTAL</t>
  </si>
  <si>
    <t>DESTINO DEL CRÉDITO SOLICITADO</t>
  </si>
  <si>
    <t>Activo Fijo</t>
  </si>
  <si>
    <t>Capital de Trabajo</t>
  </si>
  <si>
    <t xml:space="preserve">8. FLUJO DE FONDOS </t>
  </si>
  <si>
    <t>VAN</t>
  </si>
  <si>
    <t>TIR</t>
  </si>
  <si>
    <t xml:space="preserve">ACTUAL </t>
  </si>
  <si>
    <t>FACTURACIÓN MENSUAL PROMEDIO</t>
  </si>
  <si>
    <t>¿SE ENCUENTRA INSCRIPTO EN EL "REGISTRO DE INDUSTRIAS CULTURALES"? www.industriasculturales.neuquen.gob.ar</t>
  </si>
  <si>
    <t>PROVINCIA DEL NEUQUÉN</t>
  </si>
  <si>
    <t xml:space="preserve">NEUQUÉN,  </t>
  </si>
  <si>
    <t>5. El incumplimiento de cualquiera de las condiciones pactadas podrá dar lugar a que la parte acreedora declare la caducidad de todos los plazos y el vencimiento de la operación.</t>
  </si>
  <si>
    <t>6. Que se ofrece como garantía de la operación:</t>
  </si>
  <si>
    <t>SOLICITANTE DEL CRÉDITO</t>
  </si>
  <si>
    <t>Aclaración:</t>
  </si>
  <si>
    <t>DNI:</t>
  </si>
  <si>
    <t>2. Que habré/mos de aportar todos los recursos adicionales necesarios para la completa e ininterrumpida ejecución del proyecto.</t>
  </si>
  <si>
    <t>3. Que se habrán de facilitar las inspecciones y proporcionar los informes en las formas y la oportunidad que el Ministerio y el IADEP consideren pertinentes.</t>
  </si>
  <si>
    <t>S………….…../……...………D</t>
  </si>
  <si>
    <t xml:space="preserve">íntegra y exclusivamente al financiamiento del proyecto que se agrega a la presente, y cuyos datos, información y demás </t>
  </si>
  <si>
    <t>circunstancias consignadas son verdaderas y ciertas, firmando el/los suscrito/s cada una de sus fojas.</t>
  </si>
  <si>
    <t>Asimismo declaro/amos:</t>
  </si>
  <si>
    <t>2. Conocer y aceptar las condiciones generales y particulares a que se ajusta la Operatoria.</t>
  </si>
  <si>
    <t>1. Que el proyecto fue realizado siguiendo los lineamientos de la guía de formulación de proyectos propuesta por el IADEP-MINISTERIO.</t>
  </si>
  <si>
    <t>3. Conocer y aceptar que independientemente de los plazos de gracia y de amortización del capital y la frecuencia de amortización solicitados, las condiciones finales del crédito surgirán del análisis y evaluación efectuadas por el MINISTERIO y el IADEP en función de las características del proyecto propuesto.</t>
  </si>
  <si>
    <t>Culturas y del Instituto Autárquico de Desarrollo Productivo (IADEP), por la suma de:</t>
  </si>
  <si>
    <t>(</t>
  </si>
  <si>
    <t>),  destinados</t>
  </si>
  <si>
    <r>
      <t>Por la presente, solicitamos un crédito, de la</t>
    </r>
    <r>
      <rPr>
        <b/>
        <sz val="11"/>
        <color rgb="FF000000"/>
        <rFont val="Calibri"/>
        <family val="2"/>
        <scheme val="minor"/>
      </rPr>
      <t xml:space="preserve"> LÍNEA DE INDUSTRIAS CULTURALES</t>
    </r>
    <r>
      <rPr>
        <sz val="11"/>
        <color rgb="FF000000"/>
        <rFont val="Calibri"/>
        <family val="2"/>
        <scheme val="minor"/>
      </rPr>
      <t>, del Convenio entre el Ministerio de las</t>
    </r>
  </si>
  <si>
    <t>pesos</t>
  </si>
  <si>
    <t>MINISTERIO DE LAS CULTURAS</t>
  </si>
  <si>
    <t>completar</t>
  </si>
  <si>
    <t>DESCRIBIR LAS INVERSIONES A REALIZAR CON EL CRÉDITO</t>
  </si>
  <si>
    <t>MONTO TOTAL DE LAS INVERSIONES A REALIZAR</t>
  </si>
  <si>
    <t>PLAZO DE GRACIA (hasta 12 meses)</t>
  </si>
  <si>
    <t>PLAZO DE AMORTIZACIÓN (hasta 48 meses)</t>
  </si>
  <si>
    <t>INGRESOS FUTUROS - AÑO 4</t>
  </si>
  <si>
    <t>TOTAL INGRESOS AÑO 5</t>
  </si>
  <si>
    <t>TOTAL INGRESOS AÑO 4</t>
  </si>
  <si>
    <t>INGRESOS FUTUROS - AÑO 5</t>
  </si>
  <si>
    <t>Año 4</t>
  </si>
  <si>
    <t>Año 5</t>
  </si>
  <si>
    <t>Crédito</t>
  </si>
  <si>
    <t>CÁLCULOS AUXILIARES</t>
  </si>
  <si>
    <t>FECHA DE FORMALIZACIÓN</t>
  </si>
  <si>
    <t>PAGOS TOTALES</t>
  </si>
  <si>
    <t>ANUAL</t>
  </si>
  <si>
    <t>AÑOS</t>
  </si>
  <si>
    <t>AÑO</t>
  </si>
  <si>
    <t>CAPITAL INICIAL</t>
  </si>
  <si>
    <t>PRINCIPAL</t>
  </si>
  <si>
    <t>MENSUAL</t>
  </si>
  <si>
    <t>MESES</t>
  </si>
  <si>
    <t>SEMESTRE</t>
  </si>
  <si>
    <t>FORMA DE PAGO</t>
  </si>
  <si>
    <t>SEMESTRAL</t>
  </si>
  <si>
    <t>SEMESTRES</t>
  </si>
  <si>
    <t>TRIMESTRE</t>
  </si>
  <si>
    <t>INTERESES</t>
  </si>
  <si>
    <t>TRIMESTRAL</t>
  </si>
  <si>
    <t>TRIMESTRES</t>
  </si>
  <si>
    <t>MES</t>
  </si>
  <si>
    <t>% INTERÉS NOMINAL ANUAL</t>
  </si>
  <si>
    <t>PAGOS POR AÑO</t>
  </si>
  <si>
    <t>FECHA</t>
  </si>
  <si>
    <t>AMORTIZACIÓN</t>
  </si>
  <si>
    <t>PAGO TOTAL</t>
  </si>
  <si>
    <t>SALDO PENDIENTE</t>
  </si>
  <si>
    <t>FECHA FIN DE GRACIA</t>
  </si>
  <si>
    <t>AÑO 1</t>
  </si>
  <si>
    <t>AÑO 2</t>
  </si>
  <si>
    <t>AÑO 3</t>
  </si>
  <si>
    <t>AÑO 4</t>
  </si>
  <si>
    <t>AÑO 5</t>
  </si>
  <si>
    <t>T.N.A.</t>
  </si>
  <si>
    <t xml:space="preserve">Mensual </t>
  </si>
  <si>
    <t>Año 0</t>
  </si>
  <si>
    <t>COSTO TOTAL ANUAL ($)</t>
  </si>
  <si>
    <t>COSTOS VARIABLES MENSUALES</t>
  </si>
  <si>
    <t>COSTOS FIJOS MENSUALES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</si>
</sst>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2C0A]\ #,##0"/>
    <numFmt numFmtId="165" formatCode="dd/mm/yyyy;@"/>
    <numFmt numFmtId="166" formatCode="#\-########\-#"/>
    <numFmt numFmtId="167" formatCode="_-\$* #,##0.00_-;&quot;-$&quot;* #,##0.00_-;_-\$* \-??_-;_-@_-"/>
    <numFmt numFmtId="168" formatCode="####_########"/>
    <numFmt numFmtId="169" formatCode="[$-F800]dddd\,\ mmmm\ dd\,\ yyyy"/>
    <numFmt numFmtId="170" formatCode="_-* #,##0_-;\-* #,##0_-;_-* &quot;-&quot;??_-;_-@_-"/>
    <numFmt numFmtId="171" formatCode="##,###,###"/>
  </numFmts>
  <fonts count="44" x14ac:knownFonts="1">
    <font>
      <sz val="11"/>
      <color rgb="FF000000"/>
      <name val="Calibri"/>
      <family val="2"/>
      <charset val="1"/>
    </font>
    <font>
      <b/>
      <sz val="10"/>
      <color rgb="FF000000"/>
      <name val="Calibri"/>
      <family val="2"/>
      <charset val="1"/>
    </font>
    <font>
      <sz val="11"/>
      <color rgb="FFFF0000"/>
      <name val="Calibri"/>
      <family val="2"/>
      <charset val="1"/>
    </font>
    <font>
      <sz val="9"/>
      <name val="Arial"/>
      <family val="2"/>
      <charset val="1"/>
    </font>
    <font>
      <sz val="11"/>
      <color rgb="FF000000"/>
      <name val="Calibri"/>
      <family val="2"/>
      <charset val="1"/>
    </font>
    <font>
      <u/>
      <sz val="11"/>
      <color theme="10"/>
      <name val="Calibri"/>
      <family val="2"/>
      <charset val="1"/>
    </font>
    <font>
      <b/>
      <shadow/>
      <sz val="12"/>
      <color rgb="FF000000"/>
      <name val="Century Gothic"/>
      <family val="2"/>
    </font>
    <font>
      <sz val="11"/>
      <color rgb="FF000000"/>
      <name val="Century Gothic"/>
      <family val="2"/>
    </font>
    <font>
      <b/>
      <sz val="11"/>
      <color rgb="FFFFFFFF"/>
      <name val="Century Gothic"/>
      <family val="2"/>
    </font>
    <font>
      <sz val="11"/>
      <name val="Century Gothic"/>
      <family val="2"/>
    </font>
    <font>
      <sz val="11"/>
      <color rgb="FFFF0000"/>
      <name val="Century Gothic"/>
      <family val="2"/>
    </font>
    <font>
      <b/>
      <sz val="11"/>
      <color rgb="FF000000"/>
      <name val="Century Gothic"/>
      <family val="2"/>
    </font>
    <font>
      <sz val="10"/>
      <color rgb="FF000000"/>
      <name val="Century Gothic"/>
      <family val="2"/>
    </font>
    <font>
      <b/>
      <sz val="11"/>
      <name val="Century Gothic"/>
      <family val="2"/>
    </font>
    <font>
      <b/>
      <sz val="12"/>
      <color rgb="FFFFFFFF"/>
      <name val="Century Gothic"/>
      <family val="2"/>
    </font>
    <font>
      <b/>
      <sz val="10"/>
      <color theme="1"/>
      <name val="Calibri"/>
      <family val="2"/>
      <scheme val="minor"/>
    </font>
    <font>
      <b/>
      <sz val="10"/>
      <color rgb="FFFF0000"/>
      <name val="Century Gothic"/>
      <family val="2"/>
    </font>
    <font>
      <b/>
      <sz val="11"/>
      <color theme="0"/>
      <name val="Century Gothic"/>
      <family val="2"/>
    </font>
    <font>
      <b/>
      <shadow/>
      <sz val="11"/>
      <color rgb="FF000000"/>
      <name val="Century Gothic"/>
      <family val="2"/>
    </font>
    <font>
      <sz val="11"/>
      <name val="Century Gothic"/>
      <family val="2"/>
      <charset val="1"/>
    </font>
    <font>
      <sz val="11"/>
      <color rgb="FFFFFFFF"/>
      <name val="Century Gothic"/>
      <family val="2"/>
      <charset val="1"/>
    </font>
    <font>
      <b/>
      <sz val="11"/>
      <name val="Century Gothic"/>
      <family val="2"/>
      <charset val="1"/>
    </font>
    <font>
      <b/>
      <u/>
      <sz val="11"/>
      <name val="Century Gothic"/>
      <family val="2"/>
      <charset val="1"/>
    </font>
    <font>
      <b/>
      <i/>
      <sz val="11"/>
      <name val="Century Gothic"/>
      <family val="2"/>
      <charset val="1"/>
    </font>
    <font>
      <i/>
      <sz val="11"/>
      <name val="Century Gothic"/>
      <family val="2"/>
    </font>
    <font>
      <b/>
      <i/>
      <sz val="11"/>
      <name val="Century Gothic"/>
      <family val="2"/>
    </font>
    <font>
      <b/>
      <sz val="11"/>
      <color rgb="FFFFFF00"/>
      <name val="Century Gothic"/>
      <family val="2"/>
    </font>
    <font>
      <b/>
      <sz val="11"/>
      <color rgb="FFFF0000"/>
      <name val="Century Gothic"/>
      <family val="2"/>
    </font>
    <font>
      <sz val="11"/>
      <color theme="0"/>
      <name val="Century Gothic"/>
      <family val="2"/>
    </font>
    <font>
      <b/>
      <sz val="10"/>
      <color rgb="FF000000"/>
      <name val="Century Gothic"/>
      <family val="2"/>
    </font>
    <font>
      <b/>
      <sz val="12"/>
      <color theme="0"/>
      <name val="Century Gothic"/>
      <family val="2"/>
    </font>
    <font>
      <sz val="11"/>
      <color rgb="FF000000"/>
      <name val="Calibri"/>
      <family val="2"/>
      <scheme val="minor"/>
    </font>
    <font>
      <b/>
      <sz val="11"/>
      <color rgb="FF000000"/>
      <name val="Calibri"/>
      <family val="2"/>
      <scheme val="minor"/>
    </font>
    <font>
      <b/>
      <sz val="12"/>
      <color indexed="12"/>
      <name val="Arial"/>
      <family val="2"/>
    </font>
    <font>
      <b/>
      <sz val="10"/>
      <color indexed="12"/>
      <name val="Arial"/>
      <family val="2"/>
    </font>
    <font>
      <b/>
      <sz val="9"/>
      <name val="Arial"/>
      <family val="2"/>
    </font>
    <font>
      <b/>
      <sz val="11"/>
      <color rgb="FF000000"/>
      <name val="Calibri"/>
      <family val="2"/>
    </font>
    <font>
      <b/>
      <sz val="16"/>
      <color theme="0"/>
      <name val="Century Gothic"/>
      <family val="2"/>
    </font>
    <font>
      <sz val="12"/>
      <name val="Century Gothic"/>
      <family val="2"/>
    </font>
    <font>
      <b/>
      <sz val="12"/>
      <name val="Century Gothic"/>
      <family val="2"/>
    </font>
    <font>
      <b/>
      <sz val="10"/>
      <color theme="1"/>
      <name val="Arial"/>
      <family val="2"/>
    </font>
    <font>
      <sz val="11"/>
      <color theme="1"/>
      <name val="Calibri"/>
      <family val="2"/>
      <charset val="1"/>
    </font>
    <font>
      <b/>
      <sz val="11"/>
      <color theme="1"/>
      <name val="Calibri"/>
      <family val="2"/>
    </font>
    <font>
      <b/>
      <sz val="9"/>
      <color theme="1"/>
      <name val="Arial"/>
      <family val="2"/>
    </font>
  </fonts>
  <fills count="16">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theme="0"/>
        <bgColor indexed="64"/>
      </patternFill>
    </fill>
    <fill>
      <patternFill patternType="solid">
        <fgColor theme="0"/>
        <bgColor rgb="FF333333"/>
      </patternFill>
    </fill>
    <fill>
      <patternFill patternType="solid">
        <fgColor theme="1" tint="0.499984740745262"/>
        <bgColor indexed="64"/>
      </patternFill>
    </fill>
    <fill>
      <patternFill patternType="solid">
        <fgColor theme="0"/>
        <bgColor rgb="FF808080"/>
      </patternFill>
    </fill>
    <fill>
      <patternFill patternType="solid">
        <fgColor theme="1" tint="0.499984740745262"/>
        <bgColor rgb="FF808080"/>
      </patternFill>
    </fill>
    <fill>
      <patternFill patternType="solid">
        <fgColor theme="1" tint="0.499984740745262"/>
        <bgColor rgb="FFFFFFCC"/>
      </patternFill>
    </fill>
    <fill>
      <patternFill patternType="solid">
        <fgColor theme="1" tint="0.499984740745262"/>
        <bgColor rgb="FF333333"/>
      </patternFill>
    </fill>
    <fill>
      <patternFill patternType="solid">
        <fgColor theme="0" tint="-0.499984740745262"/>
        <bgColor rgb="FF808080"/>
      </patternFill>
    </fill>
    <fill>
      <patternFill patternType="solid">
        <fgColor theme="0" tint="-0.499984740745262"/>
        <bgColor indexed="64"/>
      </patternFill>
    </fill>
    <fill>
      <patternFill patternType="solid">
        <fgColor theme="0" tint="-0.499984740745262"/>
        <bgColor rgb="FF333333"/>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right/>
      <top/>
      <bottom style="dotted">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auto="1"/>
      </bottom>
      <diagonal/>
    </border>
    <border>
      <left style="thin">
        <color indexed="64"/>
      </left>
      <right/>
      <top/>
      <bottom style="thin">
        <color indexed="64"/>
      </bottom>
      <diagonal/>
    </border>
    <border>
      <left/>
      <right style="thin">
        <color indexed="64"/>
      </right>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7" fontId="4" fillId="0" borderId="0" applyBorder="0" applyProtection="0"/>
    <xf numFmtId="0" fontId="1" fillId="2" borderId="0" applyBorder="0" applyProtection="0"/>
    <xf numFmtId="0" fontId="5"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25">
    <xf numFmtId="0" fontId="0" fillId="0" borderId="0" xfId="0"/>
    <xf numFmtId="0" fontId="2" fillId="0" borderId="0" xfId="0" applyFont="1"/>
    <xf numFmtId="0" fontId="3" fillId="0" borderId="0" xfId="0" applyFont="1"/>
    <xf numFmtId="0" fontId="3" fillId="0" borderId="0" xfId="0" applyFont="1" applyBorder="1"/>
    <xf numFmtId="0" fontId="7" fillId="0" borderId="0" xfId="0" applyFont="1"/>
    <xf numFmtId="0" fontId="7" fillId="4" borderId="0" xfId="0" applyFont="1" applyFill="1" applyBorder="1"/>
    <xf numFmtId="0" fontId="7" fillId="4" borderId="1" xfId="0" applyFont="1" applyFill="1" applyBorder="1"/>
    <xf numFmtId="0" fontId="7" fillId="0" borderId="0" xfId="0" applyFont="1" applyAlignment="1">
      <alignment vertical="center"/>
    </xf>
    <xf numFmtId="0" fontId="17" fillId="0" borderId="0" xfId="0" applyFont="1"/>
    <xf numFmtId="0" fontId="9" fillId="0" borderId="0" xfId="0" applyFont="1"/>
    <xf numFmtId="0" fontId="0" fillId="4" borderId="0" xfId="0" applyFill="1" applyBorder="1"/>
    <xf numFmtId="0" fontId="19" fillId="3" borderId="0" xfId="0" applyFont="1" applyFill="1"/>
    <xf numFmtId="0" fontId="0" fillId="4" borderId="0" xfId="0" applyFont="1" applyFill="1" applyBorder="1"/>
    <xf numFmtId="0" fontId="20" fillId="3" borderId="0" xfId="0" applyFont="1" applyFill="1"/>
    <xf numFmtId="0" fontId="22" fillId="3" borderId="0" xfId="0" applyFont="1" applyFill="1"/>
    <xf numFmtId="0" fontId="23" fillId="3" borderId="0" xfId="0" applyFont="1" applyFill="1"/>
    <xf numFmtId="0" fontId="19" fillId="3" borderId="0" xfId="0" applyFont="1" applyFill="1" applyAlignment="1">
      <alignment vertical="center"/>
    </xf>
    <xf numFmtId="0" fontId="23" fillId="3" borderId="0" xfId="0" applyFont="1" applyFill="1" applyAlignment="1">
      <alignment horizontal="left" vertical="center"/>
    </xf>
    <xf numFmtId="0" fontId="19" fillId="3" borderId="0" xfId="0" applyFont="1" applyFill="1" applyBorder="1" applyAlignment="1" applyProtection="1">
      <alignment horizontal="left" vertical="center"/>
      <protection hidden="1"/>
    </xf>
    <xf numFmtId="0" fontId="19" fillId="3" borderId="0" xfId="0" applyFont="1" applyFill="1" applyAlignment="1">
      <alignment horizontal="left" vertical="center"/>
    </xf>
    <xf numFmtId="0" fontId="13" fillId="3" borderId="0" xfId="0" applyFont="1" applyFill="1" applyAlignment="1">
      <alignment horizontal="left" vertical="center"/>
    </xf>
    <xf numFmtId="49" fontId="19" fillId="3" borderId="0" xfId="0" applyNumberFormat="1" applyFont="1" applyFill="1" applyAlignment="1">
      <alignment horizontal="left" vertical="center"/>
    </xf>
    <xf numFmtId="49" fontId="19" fillId="3" borderId="0" xfId="0" applyNumberFormat="1" applyFont="1" applyFill="1" applyAlignment="1">
      <alignment horizontal="center" vertical="center"/>
    </xf>
    <xf numFmtId="0" fontId="13" fillId="3" borderId="0" xfId="0" applyFont="1" applyFill="1"/>
    <xf numFmtId="49" fontId="9" fillId="3" borderId="0" xfId="0" applyNumberFormat="1" applyFont="1" applyFill="1"/>
    <xf numFmtId="0" fontId="9" fillId="3" borderId="0" xfId="0" applyFont="1" applyFill="1"/>
    <xf numFmtId="0" fontId="13" fillId="3" borderId="0" xfId="0" applyFont="1" applyFill="1" applyBorder="1" applyAlignment="1">
      <alignment horizontal="left" vertical="center"/>
    </xf>
    <xf numFmtId="164" fontId="19" fillId="3" borderId="0" xfId="0" applyNumberFormat="1" applyFont="1" applyFill="1" applyAlignment="1">
      <alignment horizontal="center" vertical="center"/>
    </xf>
    <xf numFmtId="0" fontId="19" fillId="3" borderId="0" xfId="0" applyFont="1" applyFill="1" applyBorder="1" applyAlignment="1">
      <alignment horizontal="center" vertical="center"/>
    </xf>
    <xf numFmtId="0" fontId="19" fillId="3" borderId="0" xfId="0" applyFont="1" applyFill="1" applyBorder="1" applyAlignment="1">
      <alignment horizontal="left" vertical="center"/>
    </xf>
    <xf numFmtId="0" fontId="21" fillId="3" borderId="0" xfId="0" applyFont="1" applyFill="1" applyAlignment="1">
      <alignment horizontal="center" vertical="center"/>
    </xf>
    <xf numFmtId="0" fontId="13" fillId="3" borderId="0" xfId="0" applyFont="1" applyFill="1" applyAlignment="1">
      <alignment vertical="center"/>
    </xf>
    <xf numFmtId="0" fontId="19" fillId="3" borderId="0" xfId="0" applyFont="1" applyFill="1" applyAlignment="1">
      <alignment horizontal="justify" vertical="center" wrapText="1"/>
    </xf>
    <xf numFmtId="0" fontId="24" fillId="3" borderId="0" xfId="0" applyFont="1" applyFill="1"/>
    <xf numFmtId="0" fontId="24" fillId="3" borderId="0" xfId="0" applyFont="1" applyFill="1" applyAlignment="1">
      <alignment horizontal="center"/>
    </xf>
    <xf numFmtId="0" fontId="25" fillId="3" borderId="0" xfId="0" applyFont="1" applyFill="1" applyAlignment="1">
      <alignment horizontal="center"/>
    </xf>
    <xf numFmtId="0" fontId="0" fillId="0" borderId="0" xfId="0" applyFont="1"/>
    <xf numFmtId="0" fontId="19" fillId="3" borderId="0" xfId="0" applyNumberFormat="1" applyFont="1" applyFill="1" applyAlignment="1">
      <alignment horizontal="left" vertical="center"/>
    </xf>
    <xf numFmtId="0" fontId="7" fillId="4" borderId="0" xfId="0" applyFont="1" applyFill="1"/>
    <xf numFmtId="0" fontId="7" fillId="0" borderId="0" xfId="0" applyFont="1" applyAlignment="1">
      <alignment horizontal="center"/>
    </xf>
    <xf numFmtId="0" fontId="0" fillId="4" borderId="0" xfId="0" applyFill="1" applyBorder="1" applyAlignment="1">
      <alignment horizontal="center"/>
    </xf>
    <xf numFmtId="0" fontId="7" fillId="4" borderId="0" xfId="0" applyFont="1" applyFill="1" applyBorder="1" applyAlignment="1">
      <alignment horizontal="center"/>
    </xf>
    <xf numFmtId="0" fontId="7" fillId="4" borderId="0" xfId="0" applyFont="1" applyFill="1" applyAlignment="1">
      <alignment vertical="center"/>
    </xf>
    <xf numFmtId="0" fontId="7" fillId="4" borderId="12" xfId="0" applyFont="1" applyFill="1" applyBorder="1"/>
    <xf numFmtId="0" fontId="7" fillId="4" borderId="7" xfId="0" applyFont="1" applyFill="1" applyBorder="1"/>
    <xf numFmtId="0" fontId="7" fillId="4" borderId="8" xfId="0" applyFont="1" applyFill="1" applyBorder="1"/>
    <xf numFmtId="0" fontId="7" fillId="4" borderId="13" xfId="0" applyFont="1" applyFill="1" applyBorder="1"/>
    <xf numFmtId="0" fontId="7" fillId="4" borderId="14" xfId="0" applyFont="1" applyFill="1" applyBorder="1"/>
    <xf numFmtId="0" fontId="7" fillId="4" borderId="15" xfId="0" applyFont="1" applyFill="1" applyBorder="1"/>
    <xf numFmtId="0" fontId="7" fillId="4" borderId="2" xfId="0" applyFont="1" applyFill="1" applyBorder="1"/>
    <xf numFmtId="0" fontId="17" fillId="4" borderId="0" xfId="0" applyFont="1" applyFill="1"/>
    <xf numFmtId="0" fontId="9" fillId="4" borderId="0" xfId="0" applyFont="1" applyFill="1"/>
    <xf numFmtId="0" fontId="7" fillId="4" borderId="7" xfId="0" applyFont="1" applyFill="1" applyBorder="1" applyAlignment="1">
      <alignment horizont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4" borderId="17" xfId="0" applyFont="1" applyFill="1" applyBorder="1"/>
    <xf numFmtId="0" fontId="7" fillId="4" borderId="12" xfId="0" applyFont="1" applyFill="1" applyBorder="1" applyAlignment="1">
      <alignment horizontal="center"/>
    </xf>
    <xf numFmtId="0" fontId="7" fillId="4" borderId="8" xfId="0" applyFont="1" applyFill="1" applyBorder="1" applyAlignment="1">
      <alignment horizontal="center"/>
    </xf>
    <xf numFmtId="0" fontId="7" fillId="4" borderId="12"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7" fillId="4" borderId="13" xfId="0" applyFont="1" applyFill="1" applyBorder="1" applyAlignment="1">
      <alignment vertical="center"/>
    </xf>
    <xf numFmtId="0" fontId="7" fillId="4" borderId="0"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17" fillId="4" borderId="0" xfId="0" applyFont="1" applyFill="1" applyAlignment="1">
      <alignment vertical="center"/>
    </xf>
    <xf numFmtId="0" fontId="17" fillId="0" borderId="0" xfId="0" applyFont="1" applyAlignment="1">
      <alignment vertical="center"/>
    </xf>
    <xf numFmtId="0" fontId="9" fillId="4" borderId="0" xfId="0" applyFont="1" applyFill="1" applyAlignment="1">
      <alignment vertical="center"/>
    </xf>
    <xf numFmtId="0" fontId="9" fillId="0" borderId="0" xfId="0" applyFont="1" applyAlignment="1">
      <alignment vertical="center"/>
    </xf>
    <xf numFmtId="0" fontId="11" fillId="4" borderId="0" xfId="0" applyFont="1" applyFill="1" applyAlignment="1">
      <alignment vertical="center"/>
    </xf>
    <xf numFmtId="0" fontId="11" fillId="0" borderId="0" xfId="0" applyFont="1" applyAlignment="1">
      <alignment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4" xfId="0" applyFont="1" applyFill="1" applyBorder="1" applyAlignment="1">
      <alignment horizontal="center" vertical="center"/>
    </xf>
    <xf numFmtId="0" fontId="7" fillId="0" borderId="0" xfId="0" applyFont="1" applyBorder="1" applyAlignment="1">
      <alignment vertical="center"/>
    </xf>
    <xf numFmtId="0" fontId="7" fillId="4" borderId="2" xfId="0" applyFont="1" applyFill="1" applyBorder="1" applyAlignment="1">
      <alignment horizontal="center"/>
    </xf>
    <xf numFmtId="0" fontId="7" fillId="4" borderId="0" xfId="0" applyFont="1" applyFill="1" applyAlignment="1">
      <alignment horizontal="center"/>
    </xf>
    <xf numFmtId="0" fontId="30" fillId="11" borderId="0" xfId="0" applyFont="1" applyFill="1" applyBorder="1" applyAlignment="1" applyProtection="1">
      <alignment horizontal="center" vertical="center"/>
      <protection hidden="1"/>
    </xf>
    <xf numFmtId="0" fontId="8" fillId="13" borderId="13"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14" xfId="0" applyFont="1" applyFill="1" applyBorder="1" applyAlignment="1">
      <alignment horizontal="center" vertical="center"/>
    </xf>
    <xf numFmtId="0" fontId="7" fillId="4" borderId="17" xfId="0" applyFont="1" applyFill="1" applyBorder="1" applyAlignment="1">
      <alignment vertical="center"/>
    </xf>
    <xf numFmtId="49" fontId="9" fillId="12" borderId="13" xfId="0" applyNumberFormat="1" applyFont="1" applyFill="1" applyBorder="1" applyAlignment="1">
      <alignment horizontal="center" vertical="center" wrapText="1"/>
    </xf>
    <xf numFmtId="49" fontId="9" fillId="12" borderId="0" xfId="0" applyNumberFormat="1" applyFont="1" applyFill="1" applyBorder="1" applyAlignment="1">
      <alignment horizontal="center" vertical="center" wrapText="1"/>
    </xf>
    <xf numFmtId="49" fontId="9" fillId="12" borderId="14" xfId="0" applyNumberFormat="1"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2" borderId="14" xfId="0" applyFont="1" applyFill="1" applyBorder="1" applyAlignment="1">
      <alignment horizontal="center" vertical="center" wrapText="1"/>
    </xf>
    <xf numFmtId="167" fontId="17" fillId="12" borderId="14" xfId="1" applyFont="1" applyFill="1" applyBorder="1" applyAlignment="1">
      <alignment vertical="center"/>
    </xf>
    <xf numFmtId="167" fontId="17" fillId="12" borderId="14" xfId="0" applyNumberFormat="1" applyFont="1" applyFill="1" applyBorder="1" applyAlignment="1">
      <alignment horizontal="center" vertical="center"/>
    </xf>
    <xf numFmtId="49" fontId="9" fillId="12" borderId="16" xfId="0" applyNumberFormat="1" applyFont="1" applyFill="1" applyBorder="1" applyAlignment="1">
      <alignment horizontal="center" vertical="center" wrapText="1"/>
    </xf>
    <xf numFmtId="49" fontId="9" fillId="12" borderId="2" xfId="0" applyNumberFormat="1" applyFont="1" applyFill="1" applyBorder="1" applyAlignment="1">
      <alignment horizontal="center" vertical="center" wrapText="1"/>
    </xf>
    <xf numFmtId="49" fontId="9" fillId="12" borderId="9" xfId="0" applyNumberFormat="1" applyFont="1" applyFill="1" applyBorder="1" applyAlignment="1">
      <alignment horizontal="center" vertical="center" wrapText="1"/>
    </xf>
    <xf numFmtId="0" fontId="28" fillId="0" borderId="0" xfId="0" applyFont="1" applyBorder="1"/>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10" fillId="4" borderId="0" xfId="0" applyFont="1" applyFill="1" applyBorder="1" applyAlignment="1">
      <alignment vertical="center"/>
    </xf>
    <xf numFmtId="0" fontId="17" fillId="4" borderId="0" xfId="0" applyFont="1" applyFill="1" applyBorder="1" applyAlignment="1">
      <alignment vertical="center"/>
    </xf>
    <xf numFmtId="0" fontId="17" fillId="0" borderId="0" xfId="0" applyFont="1" applyBorder="1" applyAlignment="1">
      <alignment vertical="center"/>
    </xf>
    <xf numFmtId="0" fontId="9" fillId="4" borderId="0" xfId="0" applyFont="1" applyFill="1" applyBorder="1" applyAlignment="1">
      <alignment vertical="center"/>
    </xf>
    <xf numFmtId="0" fontId="9" fillId="0" borderId="0" xfId="0" applyFont="1" applyBorder="1" applyAlignment="1">
      <alignment vertical="center"/>
    </xf>
    <xf numFmtId="0" fontId="11" fillId="4" borderId="0" xfId="0" applyFont="1" applyFill="1" applyBorder="1" applyAlignment="1">
      <alignment vertical="center"/>
    </xf>
    <xf numFmtId="0" fontId="11" fillId="0" borderId="0" xfId="0" applyFont="1" applyBorder="1" applyAlignment="1">
      <alignment vertical="center"/>
    </xf>
    <xf numFmtId="0" fontId="15" fillId="4" borderId="0" xfId="0" applyFont="1" applyFill="1" applyBorder="1" applyAlignment="1">
      <alignment vertical="center"/>
    </xf>
    <xf numFmtId="0" fontId="28" fillId="4" borderId="0" xfId="0" applyFont="1" applyFill="1" applyBorder="1"/>
    <xf numFmtId="0" fontId="28" fillId="6" borderId="0" xfId="4" applyNumberFormat="1" applyFont="1" applyFill="1" applyBorder="1" applyAlignment="1">
      <alignment horizontal="center"/>
    </xf>
    <xf numFmtId="1" fontId="28" fillId="12" borderId="0" xfId="4" applyNumberFormat="1" applyFont="1" applyFill="1" applyBorder="1" applyAlignment="1">
      <alignment horizontal="center" vertical="center"/>
    </xf>
    <xf numFmtId="0" fontId="17" fillId="12" borderId="0" xfId="0" applyFont="1" applyFill="1" applyBorder="1" applyAlignment="1">
      <alignment horizontal="center" vertical="center"/>
    </xf>
    <xf numFmtId="0" fontId="17" fillId="12" borderId="13" xfId="0" applyFont="1" applyFill="1" applyBorder="1" applyAlignment="1">
      <alignment horizontal="center" vertical="center"/>
    </xf>
    <xf numFmtId="0" fontId="17" fillId="12" borderId="13" xfId="0" applyFont="1" applyFill="1" applyBorder="1" applyAlignment="1">
      <alignment horizontal="center" vertical="center" wrapText="1"/>
    </xf>
    <xf numFmtId="0" fontId="30" fillId="11" borderId="13" xfId="0" applyFont="1" applyFill="1" applyBorder="1" applyAlignment="1" applyProtection="1">
      <alignment horizontal="center" vertical="center"/>
      <protection hidden="1"/>
    </xf>
    <xf numFmtId="0" fontId="30" fillId="11" borderId="14" xfId="0" applyFont="1" applyFill="1" applyBorder="1" applyAlignment="1" applyProtection="1">
      <alignment horizontal="center" vertical="center"/>
      <protection hidden="1"/>
    </xf>
    <xf numFmtId="167" fontId="17" fillId="6" borderId="14" xfId="1" applyFont="1" applyFill="1" applyBorder="1" applyAlignment="1">
      <alignment horizontal="center"/>
    </xf>
    <xf numFmtId="167" fontId="17" fillId="6" borderId="9" xfId="1" applyFont="1" applyFill="1" applyBorder="1" applyAlignment="1">
      <alignment horizontal="center"/>
    </xf>
    <xf numFmtId="0" fontId="17" fillId="12" borderId="14" xfId="0" applyFont="1" applyFill="1" applyBorder="1" applyAlignment="1">
      <alignment horizontal="center" wrapText="1"/>
    </xf>
    <xf numFmtId="0" fontId="17" fillId="6" borderId="14" xfId="0" applyFont="1" applyFill="1" applyBorder="1" applyAlignment="1">
      <alignment horizontal="center" wrapText="1"/>
    </xf>
    <xf numFmtId="0" fontId="9" fillId="4" borderId="0" xfId="0" applyFont="1" applyFill="1" applyBorder="1" applyAlignment="1" applyProtection="1">
      <alignment horizontal="left" vertical="center" wrapText="1"/>
    </xf>
    <xf numFmtId="0" fontId="8" fillId="10" borderId="0" xfId="0" applyFont="1" applyFill="1" applyBorder="1" applyAlignment="1" applyProtection="1">
      <alignment horizontal="center" vertical="center"/>
    </xf>
    <xf numFmtId="165" fontId="28" fillId="6" borderId="14" xfId="0" applyNumberFormat="1" applyFont="1" applyFill="1" applyBorder="1" applyAlignment="1" applyProtection="1">
      <alignment horizontal="center" vertical="center"/>
    </xf>
    <xf numFmtId="0" fontId="7" fillId="9" borderId="13"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8" fillId="10" borderId="13" xfId="0" applyFont="1" applyFill="1" applyBorder="1" applyAlignment="1" applyProtection="1">
      <alignment horizontal="center" vertical="center"/>
    </xf>
    <xf numFmtId="0" fontId="8" fillId="10" borderId="13" xfId="0" applyFont="1" applyFill="1" applyBorder="1" applyAlignment="1" applyProtection="1">
      <alignment horizontal="left" vertical="center"/>
    </xf>
    <xf numFmtId="0" fontId="17" fillId="6" borderId="14" xfId="0" applyFont="1" applyFill="1" applyBorder="1" applyAlignment="1" applyProtection="1">
      <alignment horizontal="center" vertical="center"/>
    </xf>
    <xf numFmtId="0" fontId="7" fillId="4" borderId="13"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14" xfId="0" applyFont="1" applyFill="1" applyBorder="1" applyAlignment="1" applyProtection="1">
      <alignment vertical="center"/>
    </xf>
    <xf numFmtId="0" fontId="7" fillId="4" borderId="20" xfId="0" applyFont="1" applyFill="1" applyBorder="1" applyAlignment="1" applyProtection="1">
      <alignment vertical="center"/>
    </xf>
    <xf numFmtId="0" fontId="7" fillId="4" borderId="21" xfId="0" applyFont="1" applyFill="1" applyBorder="1" applyAlignment="1" applyProtection="1">
      <alignment vertical="center"/>
    </xf>
    <xf numFmtId="0" fontId="7" fillId="4" borderId="2" xfId="0" applyFont="1" applyFill="1" applyBorder="1" applyAlignment="1" applyProtection="1">
      <alignment vertical="center"/>
    </xf>
    <xf numFmtId="166" fontId="7" fillId="0" borderId="3" xfId="0" applyNumberFormat="1" applyFont="1" applyBorder="1" applyAlignment="1" applyProtection="1">
      <alignment horizontal="center" vertical="center"/>
      <protection locked="0"/>
    </xf>
    <xf numFmtId="167" fontId="7" fillId="0" borderId="3" xfId="1" applyFont="1" applyBorder="1" applyAlignment="1" applyProtection="1">
      <alignment vertical="center"/>
      <protection locked="0"/>
    </xf>
    <xf numFmtId="0" fontId="9" fillId="4" borderId="3" xfId="0" applyFont="1" applyFill="1" applyBorder="1" applyAlignment="1" applyProtection="1">
      <alignment horizontal="center" vertical="center"/>
      <protection locked="0"/>
    </xf>
    <xf numFmtId="165" fontId="7" fillId="4" borderId="3"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xf>
    <xf numFmtId="165" fontId="17" fillId="6" borderId="14" xfId="0" applyNumberFormat="1" applyFont="1" applyFill="1" applyBorder="1" applyAlignment="1" applyProtection="1">
      <alignment horizontal="center" vertical="center"/>
    </xf>
    <xf numFmtId="0" fontId="17" fillId="6" borderId="9" xfId="0" applyFont="1" applyFill="1" applyBorder="1" applyAlignment="1" applyProtection="1">
      <alignment horizontal="center" vertical="center"/>
    </xf>
    <xf numFmtId="0" fontId="7" fillId="4" borderId="12"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8" xfId="0" applyFont="1" applyFill="1" applyBorder="1" applyAlignment="1" applyProtection="1">
      <alignment vertical="center"/>
    </xf>
    <xf numFmtId="0" fontId="0" fillId="4" borderId="0" xfId="0" applyFill="1" applyBorder="1" applyAlignment="1" applyProtection="1">
      <alignment vertical="center"/>
    </xf>
    <xf numFmtId="0" fontId="13" fillId="6" borderId="14" xfId="0" applyFont="1" applyFill="1" applyBorder="1" applyAlignment="1" applyProtection="1">
      <alignment horizontal="center" vertical="center"/>
    </xf>
    <xf numFmtId="0" fontId="8" fillId="10" borderId="14"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7" fillId="10" borderId="0" xfId="0" applyFont="1" applyFill="1" applyBorder="1" applyAlignment="1" applyProtection="1">
      <alignment vertical="center"/>
    </xf>
    <xf numFmtId="0" fontId="7" fillId="10" borderId="14" xfId="0" applyFont="1" applyFill="1" applyBorder="1" applyAlignment="1" applyProtection="1">
      <alignment vertical="center"/>
    </xf>
    <xf numFmtId="0" fontId="16" fillId="6" borderId="0" xfId="0" applyFont="1" applyFill="1" applyBorder="1" applyAlignment="1" applyProtection="1">
      <alignment vertical="center"/>
    </xf>
    <xf numFmtId="0" fontId="28" fillId="12" borderId="14" xfId="0" applyFont="1" applyFill="1" applyBorder="1" applyProtection="1"/>
    <xf numFmtId="167" fontId="28" fillId="12" borderId="0" xfId="1" applyFont="1" applyFill="1" applyBorder="1" applyAlignment="1" applyProtection="1">
      <alignment horizontal="center"/>
    </xf>
    <xf numFmtId="0" fontId="28" fillId="12" borderId="0" xfId="0" applyFont="1" applyFill="1" applyBorder="1" applyProtection="1"/>
    <xf numFmtId="0" fontId="17" fillId="6"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6" xfId="0" applyFont="1" applyFill="1" applyBorder="1" applyAlignment="1" applyProtection="1">
      <alignment vertical="center"/>
    </xf>
    <xf numFmtId="0" fontId="7" fillId="4" borderId="9" xfId="0" applyFont="1" applyFill="1" applyBorder="1" applyAlignment="1" applyProtection="1">
      <alignment vertical="center"/>
    </xf>
    <xf numFmtId="0" fontId="7" fillId="0" borderId="3" xfId="0"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1" fontId="7" fillId="0" borderId="3" xfId="0" applyNumberFormat="1" applyFont="1" applyBorder="1" applyAlignment="1" applyProtection="1">
      <alignment horizontal="center" vertical="center"/>
      <protection locked="0"/>
    </xf>
    <xf numFmtId="0" fontId="7" fillId="4" borderId="3" xfId="0" applyFont="1" applyFill="1" applyBorder="1" applyAlignment="1" applyProtection="1">
      <alignment vertical="center"/>
      <protection locked="0"/>
    </xf>
    <xf numFmtId="0" fontId="7" fillId="4" borderId="7" xfId="0" applyFont="1" applyFill="1" applyBorder="1" applyAlignment="1" applyProtection="1">
      <alignment horizontal="center" vertical="center"/>
    </xf>
    <xf numFmtId="0" fontId="7" fillId="4" borderId="0" xfId="0" applyFont="1" applyFill="1" applyAlignment="1" applyProtection="1">
      <alignment vertical="center"/>
    </xf>
    <xf numFmtId="0" fontId="7" fillId="0" borderId="0" xfId="0" applyFont="1" applyAlignment="1" applyProtection="1">
      <alignment vertical="center"/>
    </xf>
    <xf numFmtId="0" fontId="17" fillId="4" borderId="0" xfId="0" applyFont="1" applyFill="1" applyAlignment="1" applyProtection="1">
      <alignment vertical="center"/>
    </xf>
    <xf numFmtId="0" fontId="17" fillId="0" borderId="0" xfId="0" applyFont="1" applyAlignment="1" applyProtection="1">
      <alignment vertical="center"/>
    </xf>
    <xf numFmtId="0" fontId="9" fillId="4" borderId="0" xfId="0" applyFont="1" applyFill="1" applyAlignment="1" applyProtection="1">
      <alignment vertical="center"/>
    </xf>
    <xf numFmtId="0" fontId="9" fillId="0" borderId="0" xfId="0" applyFont="1" applyAlignment="1" applyProtection="1">
      <alignment vertical="center"/>
    </xf>
    <xf numFmtId="0" fontId="17" fillId="6" borderId="13"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3" xfId="0" applyFont="1" applyFill="1" applyBorder="1" applyAlignment="1" applyProtection="1">
      <alignment vertical="center"/>
    </xf>
    <xf numFmtId="0" fontId="9" fillId="4" borderId="10" xfId="0" applyFont="1" applyFill="1" applyBorder="1" applyAlignment="1" applyProtection="1">
      <alignment vertical="center"/>
    </xf>
    <xf numFmtId="0" fontId="7" fillId="4" borderId="12"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15" xfId="0" applyFont="1" applyFill="1" applyBorder="1" applyAlignment="1" applyProtection="1">
      <alignment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xf>
    <xf numFmtId="0" fontId="7" fillId="4" borderId="17" xfId="0" applyFont="1" applyFill="1" applyBorder="1" applyAlignment="1" applyProtection="1">
      <alignment vertical="center"/>
    </xf>
    <xf numFmtId="0" fontId="7" fillId="4" borderId="0" xfId="0" applyFont="1" applyFill="1" applyAlignment="1" applyProtection="1">
      <alignment horizontal="center" vertical="center"/>
    </xf>
    <xf numFmtId="0" fontId="7" fillId="0" borderId="0" xfId="0" applyFont="1" applyAlignment="1" applyProtection="1">
      <alignment horizontal="center" vertical="center"/>
    </xf>
    <xf numFmtId="9" fontId="9" fillId="4" borderId="11" xfId="4" applyFont="1" applyFill="1" applyBorder="1" applyAlignment="1" applyProtection="1">
      <alignment horizontal="center" vertical="center"/>
      <protection locked="0"/>
    </xf>
    <xf numFmtId="9" fontId="9" fillId="4" borderId="3" xfId="4" applyFont="1" applyFill="1" applyBorder="1" applyAlignment="1" applyProtection="1">
      <alignment horizontal="center" vertical="center"/>
      <protection locked="0"/>
    </xf>
    <xf numFmtId="9" fontId="9" fillId="4" borderId="10" xfId="4"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167" fontId="7" fillId="0" borderId="3" xfId="1" applyFont="1" applyBorder="1" applyProtection="1">
      <protection locked="0"/>
    </xf>
    <xf numFmtId="49" fontId="9" fillId="4" borderId="5" xfId="4" applyNumberFormat="1" applyFont="1" applyFill="1" applyBorder="1" applyAlignment="1" applyProtection="1">
      <alignment horizontal="left" vertical="center"/>
      <protection locked="0"/>
    </xf>
    <xf numFmtId="0" fontId="7" fillId="0" borderId="3" xfId="1" applyNumberFormat="1" applyFont="1" applyBorder="1" applyAlignment="1" applyProtection="1">
      <alignment horizontal="center"/>
      <protection locked="0"/>
    </xf>
    <xf numFmtId="167" fontId="7" fillId="0" borderId="9" xfId="1" applyFont="1" applyBorder="1" applyProtection="1">
      <protection locked="0"/>
    </xf>
    <xf numFmtId="167" fontId="7" fillId="0" borderId="11" xfId="1" applyFont="1" applyBorder="1" applyAlignment="1" applyProtection="1">
      <alignment vertical="center"/>
      <protection locked="0"/>
    </xf>
    <xf numFmtId="167" fontId="7" fillId="0" borderId="10" xfId="1" applyFont="1" applyBorder="1" applyAlignment="1" applyProtection="1">
      <alignment vertical="center"/>
      <protection locked="0"/>
    </xf>
    <xf numFmtId="49" fontId="9" fillId="4" borderId="8" xfId="4" applyNumberFormat="1" applyFont="1" applyFill="1" applyBorder="1" applyAlignment="1" applyProtection="1">
      <alignment horizontal="left" vertical="center"/>
      <protection locked="0"/>
    </xf>
    <xf numFmtId="1" fontId="9" fillId="4" borderId="3" xfId="4" applyNumberFormat="1" applyFont="1" applyFill="1" applyBorder="1" applyAlignment="1" applyProtection="1">
      <alignment horizontal="center" vertical="center"/>
      <protection locked="0"/>
    </xf>
    <xf numFmtId="1" fontId="9" fillId="4" borderId="11" xfId="4" applyNumberFormat="1" applyFont="1" applyFill="1" applyBorder="1" applyAlignment="1" applyProtection="1">
      <alignment horizontal="center" vertical="center"/>
      <protection locked="0"/>
    </xf>
    <xf numFmtId="1" fontId="9" fillId="4" borderId="10" xfId="4" applyNumberFormat="1" applyFont="1" applyFill="1" applyBorder="1" applyAlignment="1" applyProtection="1">
      <alignment horizontal="center" vertical="center"/>
      <protection locked="0"/>
    </xf>
    <xf numFmtId="0" fontId="7" fillId="0" borderId="3" xfId="0" applyFont="1" applyBorder="1" applyAlignment="1" applyProtection="1">
      <alignment horizontal="left" vertical="center" wrapText="1"/>
      <protection locked="0"/>
    </xf>
    <xf numFmtId="167" fontId="13" fillId="4" borderId="3" xfId="1" applyFont="1" applyFill="1" applyBorder="1" applyAlignment="1" applyProtection="1">
      <alignment vertical="center"/>
      <protection locked="0"/>
    </xf>
    <xf numFmtId="167" fontId="7" fillId="0" borderId="4" xfId="1" applyFont="1" applyBorder="1" applyAlignment="1" applyProtection="1">
      <protection locked="0"/>
    </xf>
    <xf numFmtId="167" fontId="9" fillId="0" borderId="4" xfId="1" applyFont="1" applyBorder="1" applyAlignment="1" applyProtection="1">
      <alignment vertical="center"/>
      <protection locked="0"/>
    </xf>
    <xf numFmtId="0" fontId="7" fillId="12" borderId="0" xfId="0" applyFont="1" applyFill="1" applyBorder="1" applyAlignment="1">
      <alignment vertical="center"/>
    </xf>
    <xf numFmtId="0" fontId="7" fillId="4" borderId="20"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31" fillId="4" borderId="0" xfId="0" applyFont="1" applyFill="1" applyBorder="1"/>
    <xf numFmtId="167" fontId="32" fillId="4" borderId="0" xfId="1" applyFont="1" applyFill="1" applyBorder="1"/>
    <xf numFmtId="0" fontId="31" fillId="4" borderId="0" xfId="0" applyNumberFormat="1" applyFont="1" applyFill="1" applyBorder="1" applyAlignment="1"/>
    <xf numFmtId="0" fontId="31" fillId="4" borderId="0" xfId="0" applyFont="1" applyFill="1" applyBorder="1" applyAlignment="1">
      <alignment vertical="center"/>
    </xf>
    <xf numFmtId="0" fontId="32" fillId="4" borderId="0" xfId="0" applyFont="1" applyFill="1" applyBorder="1" applyAlignment="1">
      <alignment horizontal="right"/>
    </xf>
    <xf numFmtId="0" fontId="32" fillId="4" borderId="0" xfId="0" applyFont="1" applyFill="1" applyBorder="1" applyAlignment="1">
      <alignment vertical="center"/>
    </xf>
    <xf numFmtId="0" fontId="32" fillId="4" borderId="0" xfId="0" applyFont="1" applyFill="1" applyBorder="1" applyAlignment="1">
      <alignment horizontal="justify" vertical="center"/>
    </xf>
    <xf numFmtId="0" fontId="31" fillId="4" borderId="0" xfId="0" applyFont="1" applyFill="1" applyBorder="1" applyAlignment="1">
      <alignment horizontal="justify" vertical="center"/>
    </xf>
    <xf numFmtId="0" fontId="32" fillId="4" borderId="0" xfId="0" applyFont="1" applyFill="1" applyBorder="1" applyAlignment="1">
      <alignment horizontal="left" vertical="center" indent="2"/>
    </xf>
    <xf numFmtId="169" fontId="31" fillId="4" borderId="0" xfId="0" applyNumberFormat="1" applyFont="1" applyFill="1" applyBorder="1" applyAlignment="1">
      <alignment horizontal="left" vertical="center"/>
    </xf>
    <xf numFmtId="0" fontId="31" fillId="4" borderId="0" xfId="0" applyFont="1" applyFill="1" applyBorder="1" applyAlignment="1">
      <alignment horizontal="right"/>
    </xf>
    <xf numFmtId="0" fontId="31" fillId="4" borderId="0" xfId="0" applyFont="1" applyFill="1" applyBorder="1" applyAlignment="1">
      <alignment horizontal="center"/>
    </xf>
    <xf numFmtId="0" fontId="31" fillId="4" borderId="0" xfId="0" applyFont="1" applyFill="1" applyBorder="1" applyProtection="1">
      <protection locked="0"/>
    </xf>
    <xf numFmtId="0" fontId="6" fillId="4" borderId="1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4" xfId="0" applyFont="1" applyFill="1" applyBorder="1" applyAlignment="1">
      <alignment horizontal="center" vertical="center"/>
    </xf>
    <xf numFmtId="0" fontId="17" fillId="6" borderId="0" xfId="0" applyFont="1" applyFill="1" applyBorder="1" applyAlignment="1">
      <alignment horizontal="center" wrapText="1"/>
    </xf>
    <xf numFmtId="0" fontId="17" fillId="12" borderId="0" xfId="0" applyFont="1" applyFill="1" applyBorder="1" applyAlignment="1">
      <alignment horizontal="center" wrapText="1"/>
    </xf>
    <xf numFmtId="0" fontId="17" fillId="11" borderId="13" xfId="0" applyFont="1" applyFill="1" applyBorder="1" applyAlignment="1" applyProtection="1">
      <alignment horizontal="center" vertical="center"/>
      <protection hidden="1"/>
    </xf>
    <xf numFmtId="0" fontId="17" fillId="11" borderId="0" xfId="0" applyFont="1" applyFill="1" applyBorder="1" applyAlignment="1" applyProtection="1">
      <alignment horizontal="center" vertical="center"/>
      <protection hidden="1"/>
    </xf>
    <xf numFmtId="0" fontId="17" fillId="11" borderId="14" xfId="0" applyFont="1" applyFill="1" applyBorder="1" applyAlignment="1" applyProtection="1">
      <alignment horizontal="center" vertical="center"/>
      <protection hidden="1"/>
    </xf>
    <xf numFmtId="10" fontId="28" fillId="12" borderId="0" xfId="4" applyNumberFormat="1" applyFont="1" applyFill="1" applyBorder="1" applyAlignment="1" applyProtection="1">
      <alignment horizontal="center"/>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0" xfId="0" applyFont="1" applyFill="1" applyBorder="1" applyAlignment="1">
      <alignment horizontal="center" vertical="center"/>
    </xf>
    <xf numFmtId="0" fontId="9" fillId="4" borderId="0" xfId="0" applyFont="1" applyFill="1" applyBorder="1" applyAlignment="1" applyProtection="1">
      <alignment horizontal="center" vertical="center"/>
      <protection locked="0"/>
    </xf>
    <xf numFmtId="167" fontId="7" fillId="14" borderId="3" xfId="1" applyFont="1" applyFill="1" applyBorder="1" applyAlignment="1" applyProtection="1">
      <alignment vertical="center"/>
    </xf>
    <xf numFmtId="167" fontId="7" fillId="15" borderId="11" xfId="1" applyFont="1" applyFill="1" applyBorder="1" applyAlignment="1" applyProtection="1">
      <alignment vertical="center"/>
    </xf>
    <xf numFmtId="167" fontId="7" fillId="15" borderId="3" xfId="1" applyFont="1" applyFill="1" applyBorder="1" applyProtection="1"/>
    <xf numFmtId="167" fontId="9" fillId="15" borderId="3" xfId="1" applyFont="1" applyFill="1" applyBorder="1" applyAlignment="1" applyProtection="1">
      <alignment vertical="center"/>
    </xf>
    <xf numFmtId="170" fontId="9" fillId="4" borderId="3" xfId="5" applyNumberFormat="1" applyFont="1" applyFill="1" applyBorder="1" applyAlignment="1" applyProtection="1">
      <alignment horizontal="center" vertical="center"/>
      <protection locked="0"/>
    </xf>
    <xf numFmtId="167" fontId="17" fillId="6" borderId="14" xfId="1" applyFont="1" applyFill="1" applyBorder="1"/>
    <xf numFmtId="0" fontId="0" fillId="0" borderId="0" xfId="0" applyFill="1"/>
    <xf numFmtId="0" fontId="0" fillId="0" borderId="0" xfId="0" applyFill="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5" xfId="0" applyFill="1" applyBorder="1"/>
    <xf numFmtId="0" fontId="0" fillId="0" borderId="0" xfId="0" applyFill="1" applyBorder="1"/>
    <xf numFmtId="0" fontId="0" fillId="0" borderId="26" xfId="0" applyFill="1" applyBorder="1"/>
    <xf numFmtId="4" fontId="0" fillId="0" borderId="3" xfId="0" applyNumberFormat="1" applyFill="1" applyBorder="1"/>
    <xf numFmtId="0" fontId="0" fillId="0" borderId="27" xfId="0" applyFill="1" applyBorder="1"/>
    <xf numFmtId="0" fontId="0" fillId="0" borderId="28" xfId="0" applyFill="1" applyBorder="1"/>
    <xf numFmtId="0" fontId="0" fillId="0" borderId="29" xfId="0" applyFill="1" applyBorder="1"/>
    <xf numFmtId="0" fontId="35" fillId="0" borderId="3" xfId="0" applyFont="1" applyFill="1" applyBorder="1" applyAlignment="1">
      <alignment horizontal="center"/>
    </xf>
    <xf numFmtId="4" fontId="0" fillId="0" borderId="0" xfId="0" applyNumberFormat="1" applyFill="1"/>
    <xf numFmtId="4" fontId="36" fillId="0" borderId="0" xfId="0" applyNumberFormat="1" applyFont="1" applyFill="1"/>
    <xf numFmtId="0" fontId="5" fillId="12" borderId="0" xfId="3" applyNumberFormat="1" applyFill="1" applyBorder="1" applyAlignment="1" applyProtection="1">
      <alignment horizontal="center" vertical="center"/>
      <protection locked="0"/>
    </xf>
    <xf numFmtId="0" fontId="7" fillId="12" borderId="0" xfId="0" applyNumberFormat="1" applyFont="1" applyFill="1" applyBorder="1" applyAlignment="1" applyProtection="1">
      <alignment horizontal="center" vertical="center"/>
      <protection locked="0"/>
    </xf>
    <xf numFmtId="0" fontId="7" fillId="12" borderId="0" xfId="0" applyFont="1" applyFill="1" applyBorder="1" applyAlignment="1" applyProtection="1">
      <alignment horizontal="center" vertical="center"/>
      <protection locked="0"/>
    </xf>
    <xf numFmtId="167" fontId="9" fillId="0" borderId="16" xfId="1" applyFont="1" applyBorder="1" applyAlignment="1" applyProtection="1">
      <alignment vertical="center"/>
      <protection locked="0"/>
    </xf>
    <xf numFmtId="168" fontId="7" fillId="12" borderId="0" xfId="0" applyNumberFormat="1" applyFont="1" applyFill="1" applyBorder="1" applyAlignment="1" applyProtection="1">
      <alignment horizontal="center" vertical="center"/>
      <protection locked="0"/>
    </xf>
    <xf numFmtId="0" fontId="5" fillId="12" borderId="0" xfId="3" applyFill="1" applyBorder="1" applyAlignment="1" applyProtection="1">
      <alignment horizontal="center" vertical="center"/>
      <protection locked="0"/>
    </xf>
    <xf numFmtId="0" fontId="11" fillId="4" borderId="13" xfId="0" applyFont="1" applyFill="1" applyBorder="1" applyAlignment="1">
      <alignment vertical="center"/>
    </xf>
    <xf numFmtId="0" fontId="11" fillId="4" borderId="14" xfId="0" applyFont="1" applyFill="1" applyBorder="1" applyAlignment="1">
      <alignment horizontal="center" vertical="center"/>
    </xf>
    <xf numFmtId="0" fontId="11" fillId="4" borderId="16" xfId="0" applyFont="1" applyFill="1" applyBorder="1" applyAlignment="1">
      <alignment vertical="center"/>
    </xf>
    <xf numFmtId="0" fontId="7" fillId="4" borderId="9" xfId="0" applyFont="1" applyFill="1" applyBorder="1" applyAlignment="1">
      <alignment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4" fillId="11" borderId="0" xfId="0" applyFont="1" applyFill="1" applyBorder="1" applyAlignment="1" applyProtection="1">
      <alignment horizontal="center" vertical="center"/>
    </xf>
    <xf numFmtId="0" fontId="14" fillId="11" borderId="14" xfId="0" applyFont="1" applyFill="1" applyBorder="1" applyAlignment="1" applyProtection="1">
      <alignment horizontal="center" vertical="center"/>
    </xf>
    <xf numFmtId="0" fontId="30" fillId="12" borderId="13" xfId="0" applyFont="1" applyFill="1" applyBorder="1" applyAlignment="1" applyProtection="1">
      <alignment vertical="center"/>
    </xf>
    <xf numFmtId="0" fontId="30" fillId="12" borderId="0" xfId="0" applyFont="1" applyFill="1" applyBorder="1" applyAlignment="1" applyProtection="1">
      <alignment vertical="center"/>
    </xf>
    <xf numFmtId="0" fontId="30" fillId="12" borderId="14" xfId="0" applyFont="1" applyFill="1" applyBorder="1" applyAlignment="1" applyProtection="1">
      <alignment vertical="center"/>
    </xf>
    <xf numFmtId="167" fontId="38" fillId="12" borderId="0" xfId="1" applyFont="1" applyFill="1" applyBorder="1" applyAlignment="1" applyProtection="1">
      <alignment horizontal="center" vertical="center"/>
    </xf>
    <xf numFmtId="167" fontId="38" fillId="12" borderId="14" xfId="1" applyFont="1" applyFill="1" applyBorder="1" applyAlignment="1" applyProtection="1">
      <alignment horizontal="center" vertical="center"/>
    </xf>
    <xf numFmtId="0" fontId="11" fillId="4" borderId="13" xfId="0" applyFont="1" applyFill="1" applyBorder="1" applyAlignment="1" applyProtection="1">
      <alignment vertical="center"/>
    </xf>
    <xf numFmtId="9" fontId="37" fillId="12" borderId="0" xfId="0" applyNumberFormat="1" applyFont="1" applyFill="1" applyBorder="1" applyAlignment="1" applyProtection="1">
      <alignment horizontal="center" vertical="center"/>
    </xf>
    <xf numFmtId="0" fontId="40" fillId="0" borderId="0" xfId="0" applyFont="1" applyFill="1" applyBorder="1" applyAlignment="1"/>
    <xf numFmtId="14" fontId="40" fillId="0" borderId="0" xfId="0" applyNumberFormat="1" applyFont="1" applyFill="1" applyBorder="1" applyProtection="1">
      <protection locked="0"/>
    </xf>
    <xf numFmtId="0" fontId="41" fillId="0" borderId="0" xfId="0" applyFont="1" applyFill="1" applyBorder="1"/>
    <xf numFmtId="4" fontId="40" fillId="0" borderId="0" xfId="0" applyNumberFormat="1" applyFont="1" applyFill="1" applyBorder="1" applyProtection="1"/>
    <xf numFmtId="4" fontId="41" fillId="0" borderId="0" xfId="0" applyNumberFormat="1" applyFont="1" applyFill="1" applyBorder="1"/>
    <xf numFmtId="0" fontId="40" fillId="0" borderId="0" xfId="0" applyFont="1" applyFill="1" applyBorder="1" applyAlignment="1" applyProtection="1">
      <alignment horizontal="right"/>
      <protection locked="0"/>
    </xf>
    <xf numFmtId="43" fontId="40" fillId="0" borderId="0" xfId="5" applyFont="1" applyFill="1" applyBorder="1" applyProtection="1"/>
    <xf numFmtId="0" fontId="42" fillId="0" borderId="0" xfId="0" applyFont="1" applyFill="1" applyBorder="1"/>
    <xf numFmtId="4" fontId="42" fillId="0" borderId="0" xfId="0" applyNumberFormat="1" applyFont="1" applyFill="1" applyBorder="1"/>
    <xf numFmtId="2" fontId="40" fillId="0" borderId="0" xfId="0" applyNumberFormat="1" applyFont="1" applyFill="1" applyBorder="1" applyProtection="1"/>
    <xf numFmtId="14" fontId="40" fillId="0" borderId="0" xfId="0" applyNumberFormat="1" applyFont="1" applyFill="1" applyBorder="1"/>
    <xf numFmtId="10" fontId="40" fillId="0" borderId="0" xfId="0" applyNumberFormat="1" applyFont="1" applyFill="1" applyBorder="1" applyProtection="1"/>
    <xf numFmtId="0" fontId="41" fillId="0" borderId="0" xfId="0" applyFont="1" applyFill="1" applyAlignment="1">
      <alignment horizontal="center"/>
    </xf>
    <xf numFmtId="0" fontId="41" fillId="0" borderId="0" xfId="0" applyFont="1" applyFill="1"/>
    <xf numFmtId="0" fontId="43" fillId="0" borderId="3" xfId="0" applyFont="1" applyFill="1" applyBorder="1" applyAlignment="1">
      <alignment horizontal="center"/>
    </xf>
    <xf numFmtId="0" fontId="0" fillId="0" borderId="3" xfId="0" applyFill="1" applyBorder="1" applyAlignment="1">
      <alignment horizontal="center"/>
    </xf>
    <xf numFmtId="14" fontId="41" fillId="0" borderId="3" xfId="0" applyNumberFormat="1" applyFont="1" applyFill="1" applyBorder="1" applyAlignment="1">
      <alignment horizontal="center"/>
    </xf>
    <xf numFmtId="4" fontId="41" fillId="0" borderId="3" xfId="0" applyNumberFormat="1" applyFont="1" applyFill="1" applyBorder="1"/>
    <xf numFmtId="14" fontId="0" fillId="0" borderId="3" xfId="0" applyNumberFormat="1" applyFill="1" applyBorder="1" applyAlignment="1">
      <alignment horizontal="center"/>
    </xf>
    <xf numFmtId="0" fontId="33" fillId="0" borderId="0" xfId="0" applyFont="1" applyFill="1" applyAlignment="1"/>
    <xf numFmtId="0" fontId="34" fillId="0" borderId="0" xfId="0" applyFont="1" applyFill="1" applyAlignment="1"/>
    <xf numFmtId="170" fontId="9" fillId="4" borderId="3" xfId="5" applyNumberFormat="1" applyFont="1" applyFill="1" applyBorder="1" applyAlignment="1" applyProtection="1">
      <alignment horizontal="center" vertical="center"/>
    </xf>
    <xf numFmtId="0" fontId="17" fillId="12" borderId="14" xfId="0" applyFont="1" applyFill="1" applyBorder="1" applyAlignment="1">
      <alignment horizontal="center" vertical="center" wrapText="1"/>
    </xf>
    <xf numFmtId="0" fontId="29" fillId="4" borderId="0" xfId="0" applyFont="1" applyFill="1" applyBorder="1" applyAlignment="1" applyProtection="1">
      <alignment horizontal="left" vertical="center"/>
      <protection locked="0"/>
    </xf>
    <xf numFmtId="0" fontId="31" fillId="4" borderId="0" xfId="0" applyFont="1" applyFill="1" applyBorder="1" applyAlignment="1">
      <alignment horizontal="justify" vertical="center"/>
    </xf>
    <xf numFmtId="169" fontId="31" fillId="4" borderId="0" xfId="0" applyNumberFormat="1" applyFont="1" applyFill="1" applyBorder="1" applyAlignment="1">
      <alignment horizontal="left" vertical="center"/>
    </xf>
    <xf numFmtId="0" fontId="31" fillId="4" borderId="0" xfId="0" applyFont="1" applyFill="1" applyBorder="1" applyAlignment="1" applyProtection="1">
      <alignment horizontal="left"/>
      <protection locked="0"/>
    </xf>
    <xf numFmtId="0" fontId="32" fillId="4" borderId="0" xfId="0" applyFont="1" applyFill="1" applyBorder="1" applyAlignment="1">
      <alignment horizontal="left" vertical="center"/>
    </xf>
    <xf numFmtId="0" fontId="7" fillId="4" borderId="4" xfId="0" applyNumberFormat="1" applyFont="1" applyFill="1" applyBorder="1" applyAlignment="1" applyProtection="1">
      <alignment horizontal="center" vertical="center"/>
      <protection locked="0"/>
    </xf>
    <xf numFmtId="0" fontId="7" fillId="4" borderId="6"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horizontal="center" vertical="center"/>
      <protection locked="0"/>
    </xf>
    <xf numFmtId="0" fontId="8" fillId="10" borderId="13"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8" fillId="10" borderId="14"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29" fillId="4" borderId="2" xfId="0" applyFont="1" applyFill="1" applyBorder="1" applyAlignment="1" applyProtection="1">
      <alignment horizontal="center" vertical="center"/>
    </xf>
    <xf numFmtId="0" fontId="6" fillId="4" borderId="1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4" xfId="0" applyFont="1" applyFill="1" applyBorder="1" applyAlignment="1">
      <alignment horizontal="center" vertical="center"/>
    </xf>
    <xf numFmtId="0" fontId="14" fillId="8" borderId="13"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14" xfId="0" applyFont="1" applyFill="1" applyBorder="1" applyAlignment="1" applyProtection="1">
      <alignment horizontal="center" vertical="center"/>
    </xf>
    <xf numFmtId="0" fontId="7" fillId="9" borderId="13"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9" fillId="0" borderId="4"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8" fillId="10" borderId="12" xfId="0" applyFont="1" applyFill="1" applyBorder="1" applyAlignment="1" applyProtection="1">
      <alignment horizontal="center" vertical="center"/>
    </xf>
    <xf numFmtId="0" fontId="8" fillId="10" borderId="7" xfId="0" applyFont="1" applyFill="1" applyBorder="1" applyAlignment="1" applyProtection="1">
      <alignment horizontal="center" vertical="center"/>
    </xf>
    <xf numFmtId="0" fontId="8" fillId="10" borderId="8" xfId="0" applyFont="1" applyFill="1" applyBorder="1" applyAlignment="1" applyProtection="1">
      <alignment horizontal="center" vertical="center"/>
    </xf>
    <xf numFmtId="0" fontId="9" fillId="4" borderId="3" xfId="0" applyFont="1" applyFill="1" applyBorder="1" applyAlignment="1" applyProtection="1">
      <alignment horizontal="center" vertical="center"/>
      <protection locked="0"/>
    </xf>
    <xf numFmtId="0" fontId="8" fillId="10" borderId="13" xfId="0" applyFont="1" applyFill="1" applyBorder="1" applyAlignment="1" applyProtection="1">
      <alignment horizontal="left" vertical="center"/>
    </xf>
    <xf numFmtId="0" fontId="8" fillId="10" borderId="0" xfId="0" applyFont="1" applyFill="1" applyBorder="1" applyAlignment="1" applyProtection="1">
      <alignment horizontal="left" vertical="center"/>
    </xf>
    <xf numFmtId="0" fontId="7" fillId="4" borderId="3" xfId="0" applyFont="1" applyFill="1" applyBorder="1" applyAlignment="1" applyProtection="1">
      <alignment horizontal="center" vertical="center"/>
      <protection locked="0"/>
    </xf>
    <xf numFmtId="0" fontId="26" fillId="10" borderId="13" xfId="0" applyFont="1" applyFill="1" applyBorder="1" applyAlignment="1" applyProtection="1">
      <alignment horizontal="center" vertical="center"/>
    </xf>
    <xf numFmtId="0" fontId="26" fillId="10" borderId="0" xfId="0" applyFont="1" applyFill="1" applyBorder="1" applyAlignment="1" applyProtection="1">
      <alignment horizontal="center" vertical="center"/>
    </xf>
    <xf numFmtId="0" fontId="26" fillId="10" borderId="14" xfId="0" applyFont="1" applyFill="1" applyBorder="1" applyAlignment="1" applyProtection="1">
      <alignment horizontal="center" vertical="center"/>
    </xf>
    <xf numFmtId="171" fontId="9" fillId="0" borderId="4" xfId="0" applyNumberFormat="1" applyFont="1" applyBorder="1" applyAlignment="1" applyProtection="1">
      <alignment horizontal="center" vertical="center"/>
      <protection locked="0"/>
    </xf>
    <xf numFmtId="171" fontId="9" fillId="0" borderId="5" xfId="0" applyNumberFormat="1" applyFont="1" applyBorder="1" applyAlignment="1" applyProtection="1">
      <alignment horizontal="center" vertical="center"/>
      <protection locked="0"/>
    </xf>
    <xf numFmtId="0" fontId="26" fillId="6" borderId="0" xfId="0" applyFont="1" applyFill="1" applyBorder="1" applyAlignment="1" applyProtection="1">
      <alignment horizontal="center" vertical="center"/>
    </xf>
    <xf numFmtId="0" fontId="26" fillId="6" borderId="14" xfId="0" applyFont="1"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65" fontId="7" fillId="0" borderId="4" xfId="0" applyNumberFormat="1" applyFont="1" applyBorder="1" applyAlignment="1" applyProtection="1">
      <alignment horizontal="center" vertical="center"/>
      <protection locked="0"/>
    </xf>
    <xf numFmtId="165" fontId="7" fillId="0" borderId="5" xfId="0" applyNumberFormat="1" applyFont="1" applyBorder="1" applyAlignment="1" applyProtection="1">
      <alignment horizontal="center" vertical="center"/>
      <protection locked="0"/>
    </xf>
    <xf numFmtId="0" fontId="28" fillId="6" borderId="0" xfId="0" applyFont="1" applyFill="1" applyBorder="1" applyAlignment="1" applyProtection="1">
      <alignment horizontal="center" vertical="center"/>
    </xf>
    <xf numFmtId="0" fontId="28" fillId="6" borderId="14" xfId="0" applyFont="1" applyFill="1" applyBorder="1" applyAlignment="1" applyProtection="1">
      <alignment horizontal="center" vertical="center"/>
    </xf>
    <xf numFmtId="0" fontId="17" fillId="6" borderId="13" xfId="0" applyFont="1" applyFill="1" applyBorder="1" applyAlignment="1" applyProtection="1">
      <alignment horizontal="left" vertical="center"/>
    </xf>
    <xf numFmtId="0" fontId="17" fillId="6" borderId="0" xfId="0" applyFont="1" applyFill="1" applyBorder="1" applyAlignment="1" applyProtection="1">
      <alignment horizontal="left" vertical="center"/>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26" fillId="12" borderId="0" xfId="0" applyFont="1" applyFill="1" applyBorder="1" applyAlignment="1" applyProtection="1">
      <alignment horizontal="center" vertical="center"/>
    </xf>
    <xf numFmtId="0" fontId="26" fillId="12" borderId="14"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7" fillId="4" borderId="4"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xf>
    <xf numFmtId="0" fontId="17" fillId="6" borderId="14" xfId="0" applyFont="1" applyFill="1" applyBorder="1" applyAlignment="1" applyProtection="1">
      <alignment horizontal="center" vertical="center"/>
    </xf>
    <xf numFmtId="0" fontId="17" fillId="6" borderId="16" xfId="0" applyFont="1" applyFill="1" applyBorder="1" applyAlignment="1" applyProtection="1">
      <alignment horizontal="left" vertical="center"/>
    </xf>
    <xf numFmtId="0" fontId="17" fillId="6" borderId="2" xfId="0" applyFont="1" applyFill="1" applyBorder="1" applyAlignment="1" applyProtection="1">
      <alignment horizontal="left" vertical="center"/>
    </xf>
    <xf numFmtId="9" fontId="9" fillId="4" borderId="3" xfId="4"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49" fontId="9" fillId="4" borderId="3" xfId="0" applyNumberFormat="1" applyFont="1" applyFill="1" applyBorder="1" applyAlignment="1" applyProtection="1">
      <alignment horizontal="left" vertical="center" wrapText="1"/>
      <protection locked="0"/>
    </xf>
    <xf numFmtId="0" fontId="17" fillId="6" borderId="13" xfId="0" applyFont="1" applyFill="1" applyBorder="1" applyAlignment="1" applyProtection="1">
      <alignment horizontal="center" vertical="center"/>
    </xf>
    <xf numFmtId="9" fontId="9" fillId="4" borderId="3" xfId="4"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9" fillId="5" borderId="3" xfId="0" applyFont="1" applyFill="1" applyBorder="1" applyAlignment="1" applyProtection="1">
      <alignment horizontal="center" vertical="center"/>
      <protection locked="0"/>
    </xf>
    <xf numFmtId="0" fontId="9" fillId="15" borderId="4" xfId="0" applyNumberFormat="1" applyFont="1" applyFill="1" applyBorder="1" applyAlignment="1" applyProtection="1">
      <alignment horizontal="center" vertical="center"/>
    </xf>
    <xf numFmtId="0" fontId="9" fillId="15" borderId="6" xfId="0" applyNumberFormat="1" applyFont="1" applyFill="1" applyBorder="1" applyAlignment="1" applyProtection="1">
      <alignment horizontal="center" vertical="center"/>
    </xf>
    <xf numFmtId="0" fontId="9" fillId="15" borderId="5" xfId="0" applyNumberFormat="1" applyFont="1" applyFill="1" applyBorder="1" applyAlignment="1" applyProtection="1">
      <alignment horizontal="center" vertical="center"/>
    </xf>
    <xf numFmtId="0" fontId="17" fillId="12" borderId="13" xfId="0" applyFont="1" applyFill="1" applyBorder="1" applyAlignment="1" applyProtection="1">
      <alignment horizontal="center" vertical="center" wrapText="1"/>
    </xf>
    <xf numFmtId="0" fontId="17" fillId="12" borderId="0" xfId="0" applyFont="1" applyFill="1" applyBorder="1" applyAlignment="1" applyProtection="1">
      <alignment horizontal="center" vertical="center" wrapText="1"/>
    </xf>
    <xf numFmtId="0" fontId="29" fillId="0" borderId="0" xfId="0" applyFont="1" applyBorder="1" applyAlignment="1">
      <alignment horizontal="center" vertical="center"/>
    </xf>
    <xf numFmtId="0" fontId="29" fillId="4" borderId="0" xfId="0" applyFont="1" applyFill="1" applyBorder="1" applyAlignment="1">
      <alignment horizontal="center" vertical="center"/>
    </xf>
    <xf numFmtId="10" fontId="28" fillId="12" borderId="0" xfId="4" applyNumberFormat="1" applyFont="1" applyFill="1" applyBorder="1" applyAlignment="1" applyProtection="1">
      <alignment horizontal="right"/>
    </xf>
    <xf numFmtId="49" fontId="7" fillId="0" borderId="3" xfId="0" applyNumberFormat="1" applyFont="1" applyBorder="1" applyAlignment="1" applyProtection="1">
      <alignment horizontal="center" vertical="center"/>
      <protection locked="0"/>
    </xf>
    <xf numFmtId="0" fontId="5" fillId="0" borderId="3" xfId="3" applyNumberFormat="1" applyBorder="1" applyAlignment="1" applyProtection="1">
      <alignment horizontal="center" vertical="center"/>
      <protection locked="0"/>
    </xf>
    <xf numFmtId="0" fontId="7" fillId="0" borderId="3" xfId="0" applyNumberFormat="1" applyFont="1" applyBorder="1" applyAlignment="1" applyProtection="1">
      <alignment horizontal="center" vertical="center"/>
      <protection locked="0"/>
    </xf>
    <xf numFmtId="0" fontId="5" fillId="0" borderId="3" xfId="3"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67" fontId="9" fillId="0" borderId="3" xfId="1" applyFont="1" applyFill="1" applyBorder="1" applyAlignment="1" applyProtection="1">
      <alignment horizontal="center"/>
      <protection locked="0"/>
    </xf>
    <xf numFmtId="2" fontId="28" fillId="12" borderId="0" xfId="1" applyNumberFormat="1" applyFont="1" applyFill="1" applyBorder="1" applyAlignment="1" applyProtection="1">
      <alignment horizontal="right"/>
    </xf>
    <xf numFmtId="0" fontId="9" fillId="4" borderId="11" xfId="0" applyFont="1" applyFill="1" applyBorder="1" applyAlignment="1" applyProtection="1">
      <alignment horizontal="center" vertical="center"/>
      <protection locked="0"/>
    </xf>
    <xf numFmtId="9" fontId="9" fillId="4" borderId="4" xfId="4" applyFont="1" applyFill="1" applyBorder="1" applyAlignment="1" applyProtection="1">
      <alignment horizontal="center" vertical="center"/>
      <protection locked="0"/>
    </xf>
    <xf numFmtId="9" fontId="9" fillId="4" borderId="6" xfId="4" applyFont="1" applyFill="1" applyBorder="1" applyAlignment="1" applyProtection="1">
      <alignment horizontal="center" vertical="center"/>
      <protection locked="0"/>
    </xf>
    <xf numFmtId="9" fontId="9" fillId="4" borderId="5" xfId="4"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9" fontId="9" fillId="4" borderId="10" xfId="4" applyFont="1" applyFill="1" applyBorder="1" applyAlignment="1" applyProtection="1">
      <alignment horizontal="center" vertical="center"/>
      <protection locked="0"/>
    </xf>
    <xf numFmtId="9" fontId="9" fillId="4" borderId="16" xfId="4" applyFont="1" applyFill="1" applyBorder="1" applyAlignment="1" applyProtection="1">
      <alignment horizontal="center" vertical="center"/>
      <protection locked="0"/>
    </xf>
    <xf numFmtId="9" fontId="9" fillId="4" borderId="2" xfId="4" applyFont="1" applyFill="1" applyBorder="1" applyAlignment="1" applyProtection="1">
      <alignment horizontal="center" vertical="center"/>
      <protection locked="0"/>
    </xf>
    <xf numFmtId="9" fontId="9" fillId="4" borderId="9" xfId="4" applyFont="1" applyFill="1" applyBorder="1" applyAlignment="1" applyProtection="1">
      <alignment horizontal="center" vertical="center"/>
      <protection locked="0"/>
    </xf>
    <xf numFmtId="9" fontId="9" fillId="4" borderId="12" xfId="4" applyFont="1" applyFill="1" applyBorder="1" applyAlignment="1" applyProtection="1">
      <alignment horizontal="center" vertical="center"/>
      <protection locked="0"/>
    </xf>
    <xf numFmtId="9" fontId="9" fillId="4" borderId="7" xfId="4" applyFont="1" applyFill="1" applyBorder="1" applyAlignment="1" applyProtection="1">
      <alignment horizontal="center" vertical="center"/>
      <protection locked="0"/>
    </xf>
    <xf numFmtId="9" fontId="9" fillId="4" borderId="8" xfId="4" applyFont="1" applyFill="1" applyBorder="1" applyAlignment="1" applyProtection="1">
      <alignment horizontal="center" vertical="center"/>
      <protection locked="0"/>
    </xf>
    <xf numFmtId="9" fontId="9" fillId="4" borderId="11" xfId="4" applyFont="1" applyFill="1" applyBorder="1" applyAlignment="1" applyProtection="1">
      <alignment horizontal="center" vertical="center"/>
      <protection locked="0"/>
    </xf>
    <xf numFmtId="0" fontId="7" fillId="6" borderId="13"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29" fillId="0" borderId="2" xfId="0" applyFont="1" applyBorder="1" applyAlignment="1" applyProtection="1">
      <alignment horizontal="center" vertical="center"/>
    </xf>
    <xf numFmtId="0" fontId="29" fillId="0" borderId="9" xfId="0" applyFont="1" applyBorder="1" applyAlignment="1" applyProtection="1">
      <alignment horizontal="center" vertical="center"/>
    </xf>
    <xf numFmtId="0" fontId="17" fillId="6" borderId="4" xfId="0" applyFont="1" applyFill="1" applyBorder="1" applyAlignment="1" applyProtection="1">
      <alignment horizontal="left" vertical="center" wrapText="1"/>
    </xf>
    <xf numFmtId="0" fontId="17" fillId="6" borderId="6" xfId="0" applyFont="1" applyFill="1" applyBorder="1" applyAlignment="1" applyProtection="1">
      <alignment horizontal="left" vertical="center"/>
    </xf>
    <xf numFmtId="0" fontId="17" fillId="6" borderId="5" xfId="0" applyFont="1" applyFill="1" applyBorder="1" applyAlignment="1" applyProtection="1">
      <alignment horizontal="left" vertical="center"/>
    </xf>
    <xf numFmtId="0" fontId="28" fillId="6" borderId="13" xfId="0" applyNumberFormat="1" applyFont="1" applyFill="1" applyBorder="1" applyAlignment="1">
      <alignment horizontal="left"/>
    </xf>
    <xf numFmtId="0" fontId="28" fillId="6" borderId="0" xfId="0" applyNumberFormat="1" applyFont="1" applyFill="1" applyBorder="1" applyAlignment="1">
      <alignment horizontal="left"/>
    </xf>
    <xf numFmtId="0" fontId="17" fillId="6" borderId="16" xfId="0" applyFont="1" applyFill="1" applyBorder="1" applyAlignment="1">
      <alignment horizontal="right"/>
    </xf>
    <xf numFmtId="0" fontId="17" fillId="6" borderId="2" xfId="0" applyFont="1" applyFill="1" applyBorder="1" applyAlignment="1">
      <alignment horizontal="right"/>
    </xf>
    <xf numFmtId="0" fontId="17" fillId="6" borderId="13" xfId="0" applyFont="1" applyFill="1" applyBorder="1" applyAlignment="1">
      <alignment horizontal="center" wrapText="1"/>
    </xf>
    <xf numFmtId="0" fontId="17" fillId="6" borderId="0" xfId="0" applyFont="1" applyFill="1" applyBorder="1" applyAlignment="1">
      <alignment horizontal="center" wrapText="1"/>
    </xf>
    <xf numFmtId="0" fontId="28" fillId="12" borderId="13" xfId="0" applyNumberFormat="1" applyFont="1" applyFill="1" applyBorder="1" applyAlignment="1">
      <alignment horizontal="left"/>
    </xf>
    <xf numFmtId="0" fontId="28" fillId="12" borderId="0" xfId="0" applyNumberFormat="1" applyFont="1" applyFill="1" applyBorder="1" applyAlignment="1">
      <alignment horizontal="left"/>
    </xf>
    <xf numFmtId="0" fontId="17" fillId="6" borderId="13" xfId="0" applyFont="1" applyFill="1" applyBorder="1" applyAlignment="1">
      <alignment horizontal="right"/>
    </xf>
    <xf numFmtId="0" fontId="17" fillId="6" borderId="0" xfId="0" applyFont="1" applyFill="1" applyBorder="1" applyAlignment="1">
      <alignment horizontal="right"/>
    </xf>
    <xf numFmtId="0" fontId="8" fillId="10" borderId="13" xfId="0" applyFont="1" applyFill="1" applyBorder="1" applyAlignment="1">
      <alignment horizontal="left"/>
    </xf>
    <xf numFmtId="0" fontId="8" fillId="10" borderId="0" xfId="0" applyFont="1" applyFill="1" applyBorder="1" applyAlignment="1">
      <alignment horizontal="left"/>
    </xf>
    <xf numFmtId="0" fontId="8" fillId="10" borderId="14" xfId="0" applyFont="1" applyFill="1" applyBorder="1" applyAlignment="1">
      <alignment horizontal="left"/>
    </xf>
    <xf numFmtId="0" fontId="14" fillId="11" borderId="12" xfId="0" applyFont="1" applyFill="1" applyBorder="1" applyAlignment="1" applyProtection="1">
      <alignment horizontal="center" vertical="center"/>
      <protection hidden="1"/>
    </xf>
    <xf numFmtId="0" fontId="14" fillId="11" borderId="7" xfId="0" applyFont="1" applyFill="1" applyBorder="1" applyAlignment="1" applyProtection="1">
      <alignment horizontal="center" vertical="center"/>
      <protection hidden="1"/>
    </xf>
    <xf numFmtId="0" fontId="14" fillId="11" borderId="8" xfId="0" applyFont="1" applyFill="1" applyBorder="1" applyAlignment="1" applyProtection="1">
      <alignment horizontal="center" vertical="center"/>
      <protection hidden="1"/>
    </xf>
    <xf numFmtId="0" fontId="8" fillId="13" borderId="13" xfId="0" applyFont="1" applyFill="1" applyBorder="1" applyAlignment="1">
      <alignment horizontal="left"/>
    </xf>
    <xf numFmtId="0" fontId="8" fillId="13" borderId="0" xfId="0" applyFont="1" applyFill="1" applyBorder="1" applyAlignment="1">
      <alignment horizontal="left"/>
    </xf>
    <xf numFmtId="0" fontId="8" fillId="13" borderId="14" xfId="0" applyFont="1" applyFill="1" applyBorder="1" applyAlignment="1">
      <alignment horizontal="left"/>
    </xf>
    <xf numFmtId="0" fontId="17" fillId="12" borderId="13" xfId="0" applyFont="1" applyFill="1" applyBorder="1" applyAlignment="1">
      <alignment horizontal="center" wrapText="1"/>
    </xf>
    <xf numFmtId="0" fontId="17" fillId="12" borderId="0" xfId="0" applyFont="1" applyFill="1" applyBorder="1" applyAlignment="1">
      <alignment horizontal="center" wrapText="1"/>
    </xf>
    <xf numFmtId="0" fontId="29" fillId="0" borderId="2" xfId="0" applyFont="1" applyBorder="1" applyAlignment="1">
      <alignment horizontal="center"/>
    </xf>
    <xf numFmtId="0" fontId="29" fillId="0" borderId="9" xfId="0" applyFont="1" applyBorder="1" applyAlignment="1">
      <alignment horizontal="center"/>
    </xf>
    <xf numFmtId="0" fontId="29" fillId="0" borderId="16" xfId="0" applyFont="1" applyBorder="1" applyAlignment="1">
      <alignment horizontal="center"/>
    </xf>
    <xf numFmtId="49" fontId="28" fillId="12" borderId="13" xfId="0" applyNumberFormat="1" applyFont="1" applyFill="1" applyBorder="1" applyAlignment="1">
      <alignment horizontal="center" vertical="center"/>
    </xf>
    <xf numFmtId="49" fontId="28" fillId="12" borderId="0" xfId="0" applyNumberFormat="1" applyFont="1" applyFill="1" applyBorder="1" applyAlignment="1">
      <alignment horizontal="center" vertical="center"/>
    </xf>
    <xf numFmtId="0" fontId="17" fillId="11" borderId="13" xfId="0" applyFont="1" applyFill="1" applyBorder="1" applyAlignment="1" applyProtection="1">
      <alignment horizontal="center" vertical="center"/>
      <protection hidden="1"/>
    </xf>
    <xf numFmtId="0" fontId="17" fillId="11" borderId="0" xfId="0" applyFont="1" applyFill="1" applyBorder="1" applyAlignment="1" applyProtection="1">
      <alignment horizontal="center" vertical="center"/>
      <protection hidden="1"/>
    </xf>
    <xf numFmtId="0" fontId="17" fillId="11" borderId="14" xfId="0" applyFont="1" applyFill="1" applyBorder="1" applyAlignment="1" applyProtection="1">
      <alignment horizontal="center" vertical="center"/>
      <protection hidden="1"/>
    </xf>
    <xf numFmtId="0" fontId="8" fillId="13" borderId="13"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14" xfId="0" applyFont="1" applyFill="1" applyBorder="1" applyAlignment="1">
      <alignment horizontal="center" vertical="center"/>
    </xf>
    <xf numFmtId="0" fontId="17" fillId="12" borderId="13"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8" fillId="13" borderId="0" xfId="0" applyFont="1" applyFill="1" applyBorder="1" applyAlignment="1">
      <alignment horizontal="left" vertical="center"/>
    </xf>
    <xf numFmtId="0" fontId="8" fillId="13" borderId="14" xfId="0" applyFont="1" applyFill="1" applyBorder="1" applyAlignment="1">
      <alignment horizontal="left" vertical="center"/>
    </xf>
    <xf numFmtId="0" fontId="17" fillId="12" borderId="13" xfId="0" applyFont="1" applyFill="1" applyBorder="1" applyAlignment="1">
      <alignment horizontal="center" vertical="center"/>
    </xf>
    <xf numFmtId="0" fontId="17" fillId="12" borderId="0" xfId="0" applyFont="1" applyFill="1" applyBorder="1" applyAlignment="1">
      <alignment horizontal="center" vertical="center"/>
    </xf>
    <xf numFmtId="49" fontId="28" fillId="12" borderId="13" xfId="0" applyNumberFormat="1" applyFont="1" applyFill="1" applyBorder="1" applyAlignment="1">
      <alignment horizontal="center" vertical="center" wrapText="1"/>
    </xf>
    <xf numFmtId="49" fontId="28" fillId="12" borderId="0" xfId="0" applyNumberFormat="1" applyFont="1" applyFill="1" applyBorder="1" applyAlignment="1">
      <alignment horizontal="center" vertical="center" wrapText="1"/>
    </xf>
    <xf numFmtId="0" fontId="29" fillId="4" borderId="16"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9" xfId="0" applyFont="1" applyFill="1" applyBorder="1" applyAlignment="1">
      <alignment horizontal="center" vertical="center"/>
    </xf>
    <xf numFmtId="0" fontId="30" fillId="11" borderId="13" xfId="0" applyFont="1" applyFill="1" applyBorder="1" applyAlignment="1" applyProtection="1">
      <alignment horizontal="center" vertical="center"/>
      <protection hidden="1"/>
    </xf>
    <xf numFmtId="0" fontId="30" fillId="11" borderId="0" xfId="0" applyFont="1" applyFill="1" applyBorder="1" applyAlignment="1" applyProtection="1">
      <alignment horizontal="center" vertical="center"/>
      <protection hidden="1"/>
    </xf>
    <xf numFmtId="0" fontId="30" fillId="11" borderId="14" xfId="0" applyFont="1" applyFill="1" applyBorder="1" applyAlignment="1" applyProtection="1">
      <alignment horizontal="center" vertical="center"/>
      <protection hidden="1"/>
    </xf>
    <xf numFmtId="49" fontId="9" fillId="4" borderId="4" xfId="0" applyNumberFormat="1" applyFont="1" applyFill="1" applyBorder="1" applyAlignment="1" applyProtection="1">
      <alignment horizontal="left" vertical="center" wrapText="1"/>
      <protection locked="0"/>
    </xf>
    <xf numFmtId="49" fontId="9" fillId="4" borderId="6" xfId="0" applyNumberFormat="1" applyFont="1" applyFill="1" applyBorder="1" applyAlignment="1" applyProtection="1">
      <alignment horizontal="left" vertical="center" wrapText="1"/>
      <protection locked="0"/>
    </xf>
    <xf numFmtId="49" fontId="9" fillId="4" borderId="5" xfId="0" applyNumberFormat="1" applyFont="1" applyFill="1" applyBorder="1" applyAlignment="1" applyProtection="1">
      <alignment horizontal="left" vertical="center" wrapText="1"/>
      <protection locked="0"/>
    </xf>
    <xf numFmtId="0" fontId="17" fillId="13" borderId="13" xfId="0" applyFont="1" applyFill="1" applyBorder="1" applyAlignment="1">
      <alignment horizontal="center" vertical="center"/>
    </xf>
    <xf numFmtId="0" fontId="17" fillId="13" borderId="0" xfId="0" applyFont="1" applyFill="1" applyBorder="1" applyAlignment="1">
      <alignment horizontal="center" vertical="center"/>
    </xf>
    <xf numFmtId="0" fontId="17" fillId="13" borderId="14" xfId="0" applyFont="1" applyFill="1" applyBorder="1" applyAlignment="1">
      <alignment horizontal="center" vertical="center"/>
    </xf>
    <xf numFmtId="49" fontId="9" fillId="4" borderId="0" xfId="0" applyNumberFormat="1" applyFont="1" applyFill="1" applyBorder="1" applyAlignment="1" applyProtection="1">
      <alignment horizontal="left" vertical="center"/>
      <protection locked="0"/>
    </xf>
    <xf numFmtId="49" fontId="9" fillId="4" borderId="14" xfId="0" applyNumberFormat="1" applyFont="1" applyFill="1" applyBorder="1" applyAlignment="1" applyProtection="1">
      <alignment horizontal="left" vertical="center"/>
      <protection locked="0"/>
    </xf>
    <xf numFmtId="49" fontId="9" fillId="4" borderId="2" xfId="0" applyNumberFormat="1" applyFont="1" applyFill="1" applyBorder="1" applyAlignment="1" applyProtection="1">
      <alignment horizontal="left" vertical="center"/>
      <protection locked="0"/>
    </xf>
    <xf numFmtId="49" fontId="9" fillId="4" borderId="9" xfId="0" applyNumberFormat="1" applyFont="1" applyFill="1" applyBorder="1" applyAlignment="1" applyProtection="1">
      <alignment horizontal="left" vertical="center"/>
      <protection locked="0"/>
    </xf>
    <xf numFmtId="49" fontId="9" fillId="4" borderId="7" xfId="0" applyNumberFormat="1" applyFont="1" applyFill="1" applyBorder="1" applyAlignment="1" applyProtection="1">
      <alignment horizontal="left" vertical="center"/>
      <protection locked="0"/>
    </xf>
    <xf numFmtId="49" fontId="9" fillId="4" borderId="8" xfId="0" applyNumberFormat="1" applyFont="1" applyFill="1" applyBorder="1" applyAlignment="1" applyProtection="1">
      <alignment horizontal="left" vertical="center"/>
      <protection locked="0"/>
    </xf>
    <xf numFmtId="0" fontId="9" fillId="4" borderId="0" xfId="0" applyFont="1" applyFill="1" applyBorder="1" applyAlignment="1" applyProtection="1">
      <alignment horizontal="center" vertical="center" wrapText="1"/>
    </xf>
    <xf numFmtId="0" fontId="28" fillId="12" borderId="13" xfId="0" applyFont="1" applyFill="1" applyBorder="1" applyAlignment="1">
      <alignment horizontal="left" vertical="center" wrapText="1"/>
    </xf>
    <xf numFmtId="0" fontId="28" fillId="12" borderId="0" xfId="0" applyFont="1" applyFill="1" applyBorder="1" applyAlignment="1">
      <alignment horizontal="left" vertical="center" wrapText="1"/>
    </xf>
    <xf numFmtId="49" fontId="9" fillId="12" borderId="13" xfId="0" applyNumberFormat="1" applyFont="1" applyFill="1" applyBorder="1" applyAlignment="1">
      <alignment horizontal="center" vertical="center" wrapText="1"/>
    </xf>
    <xf numFmtId="49" fontId="9" fillId="12" borderId="0" xfId="0" applyNumberFormat="1" applyFont="1" applyFill="1" applyBorder="1" applyAlignment="1">
      <alignment horizontal="center" vertical="center" wrapText="1"/>
    </xf>
    <xf numFmtId="49" fontId="9" fillId="12" borderId="14" xfId="0" applyNumberFormat="1"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49" fontId="26" fillId="12" borderId="13" xfId="0" applyNumberFormat="1" applyFont="1" applyFill="1" applyBorder="1" applyAlignment="1">
      <alignment horizontal="center" vertical="center" wrapText="1"/>
    </xf>
    <xf numFmtId="49" fontId="26" fillId="12" borderId="0" xfId="0" applyNumberFormat="1" applyFont="1" applyFill="1" applyBorder="1" applyAlignment="1">
      <alignment horizontal="center" vertical="center" wrapText="1"/>
    </xf>
    <xf numFmtId="49" fontId="26" fillId="12" borderId="14" xfId="0" applyNumberFormat="1" applyFont="1" applyFill="1" applyBorder="1" applyAlignment="1">
      <alignment horizontal="center" vertical="center" wrapText="1"/>
    </xf>
    <xf numFmtId="0" fontId="17" fillId="12" borderId="14" xfId="0" applyFont="1" applyFill="1" applyBorder="1" applyAlignment="1">
      <alignment horizontal="center" vertical="center" wrapText="1"/>
    </xf>
    <xf numFmtId="49" fontId="17" fillId="12" borderId="13" xfId="0" applyNumberFormat="1" applyFont="1" applyFill="1" applyBorder="1" applyAlignment="1">
      <alignment horizontal="center" vertical="center" wrapText="1"/>
    </xf>
    <xf numFmtId="49" fontId="17" fillId="12" borderId="0" xfId="0" applyNumberFormat="1" applyFont="1" applyFill="1" applyBorder="1" applyAlignment="1">
      <alignment horizontal="center" vertical="center" wrapText="1"/>
    </xf>
    <xf numFmtId="49" fontId="17" fillId="4" borderId="4" xfId="0" applyNumberFormat="1" applyFont="1" applyFill="1" applyBorder="1" applyAlignment="1" applyProtection="1">
      <alignment horizontal="center" vertical="center" wrapText="1"/>
      <protection locked="0"/>
    </xf>
    <xf numFmtId="49" fontId="17" fillId="4" borderId="6" xfId="0" applyNumberFormat="1" applyFont="1" applyFill="1" applyBorder="1" applyAlignment="1" applyProtection="1">
      <alignment horizontal="center" vertical="center" wrapText="1"/>
      <protection locked="0"/>
    </xf>
    <xf numFmtId="49" fontId="17" fillId="4" borderId="5" xfId="0" applyNumberFormat="1" applyFont="1" applyFill="1" applyBorder="1" applyAlignment="1" applyProtection="1">
      <alignment horizontal="center" vertical="center" wrapText="1"/>
      <protection locked="0"/>
    </xf>
    <xf numFmtId="49" fontId="17" fillId="12" borderId="14" xfId="0" applyNumberFormat="1" applyFont="1" applyFill="1" applyBorder="1" applyAlignment="1">
      <alignment horizontal="center" vertical="center" wrapText="1"/>
    </xf>
    <xf numFmtId="0" fontId="17" fillId="12" borderId="13" xfId="0" applyFont="1" applyFill="1" applyBorder="1" applyAlignment="1">
      <alignment horizontal="right" vertical="center"/>
    </xf>
    <xf numFmtId="0" fontId="17" fillId="12" borderId="0" xfId="0" applyFont="1" applyFill="1" applyBorder="1" applyAlignment="1">
      <alignment horizontal="right"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4" xfId="0" applyFont="1" applyFill="1" applyBorder="1" applyAlignment="1">
      <alignment horizontal="center" vertical="center"/>
    </xf>
    <xf numFmtId="49" fontId="17" fillId="12" borderId="13" xfId="0" applyNumberFormat="1" applyFont="1" applyFill="1" applyBorder="1" applyAlignment="1">
      <alignment horizontal="left" vertical="center" wrapText="1"/>
    </xf>
    <xf numFmtId="49" fontId="17" fillId="12" borderId="0" xfId="0" applyNumberFormat="1" applyFont="1" applyFill="1" applyBorder="1" applyAlignment="1">
      <alignment horizontal="left" vertical="center" wrapText="1"/>
    </xf>
    <xf numFmtId="0" fontId="9" fillId="7" borderId="13" xfId="0" applyFont="1" applyFill="1" applyBorder="1" applyAlignment="1" applyProtection="1">
      <alignment horizontal="left" vertical="top"/>
      <protection locked="0"/>
    </xf>
    <xf numFmtId="0" fontId="9" fillId="7" borderId="0" xfId="0" applyFont="1" applyFill="1" applyBorder="1" applyAlignment="1" applyProtection="1">
      <alignment horizontal="left" vertical="top"/>
      <protection locked="0"/>
    </xf>
    <xf numFmtId="0" fontId="9" fillId="7" borderId="14" xfId="0" applyFont="1" applyFill="1" applyBorder="1" applyAlignment="1" applyProtection="1">
      <alignment horizontal="left" vertical="top"/>
      <protection locked="0"/>
    </xf>
    <xf numFmtId="0" fontId="19" fillId="3" borderId="0" xfId="0" applyFont="1" applyFill="1" applyAlignment="1">
      <alignment horizontal="justify" vertical="center" wrapText="1"/>
    </xf>
    <xf numFmtId="0" fontId="23" fillId="3" borderId="0" xfId="0" applyFont="1" applyFill="1" applyAlignment="1">
      <alignment horizontal="right"/>
    </xf>
    <xf numFmtId="169" fontId="21" fillId="3" borderId="0" xfId="0" applyNumberFormat="1" applyFont="1" applyFill="1" applyAlignment="1" applyProtection="1">
      <alignment horizontal="right"/>
      <protection locked="0"/>
    </xf>
    <xf numFmtId="0" fontId="30" fillId="12" borderId="0" xfId="0" applyFont="1" applyFill="1" applyBorder="1" applyAlignment="1" applyProtection="1">
      <alignment horizontal="center" vertical="center"/>
    </xf>
    <xf numFmtId="167" fontId="38" fillId="14" borderId="3" xfId="1" applyFont="1" applyFill="1" applyBorder="1" applyAlignment="1" applyProtection="1">
      <alignment horizontal="center" vertical="center"/>
    </xf>
    <xf numFmtId="167" fontId="39" fillId="14" borderId="3" xfId="1" applyFont="1" applyFill="1" applyBorder="1" applyAlignment="1" applyProtection="1">
      <alignment horizontal="center" vertical="center"/>
    </xf>
    <xf numFmtId="0" fontId="30" fillId="12" borderId="14" xfId="0" applyFont="1" applyFill="1" applyBorder="1" applyAlignment="1" applyProtection="1">
      <alignment horizontal="center" vertical="center"/>
    </xf>
    <xf numFmtId="0" fontId="38" fillId="14" borderId="3" xfId="0" applyFont="1" applyFill="1" applyBorder="1" applyAlignment="1" applyProtection="1">
      <alignment horizontal="center" vertical="center"/>
    </xf>
    <xf numFmtId="167" fontId="38" fillId="12" borderId="0" xfId="1" applyFont="1" applyFill="1" applyBorder="1" applyAlignment="1" applyProtection="1">
      <alignment horizontal="center" vertical="center"/>
    </xf>
    <xf numFmtId="0" fontId="11" fillId="4" borderId="1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6" xfId="0" applyFont="1" applyFill="1" applyBorder="1" applyAlignment="1">
      <alignment horizontal="center" vertical="center"/>
    </xf>
    <xf numFmtId="0" fontId="14" fillId="11" borderId="13" xfId="0" applyFont="1" applyFill="1" applyBorder="1" applyAlignment="1" applyProtection="1">
      <alignment horizontal="center" vertical="center"/>
    </xf>
    <xf numFmtId="0" fontId="14" fillId="11" borderId="0" xfId="0" applyFont="1" applyFill="1" applyBorder="1" applyAlignment="1" applyProtection="1">
      <alignment horizontal="center" vertical="center"/>
    </xf>
    <xf numFmtId="0" fontId="14" fillId="11" borderId="12" xfId="0" applyFont="1" applyFill="1" applyBorder="1" applyAlignment="1" applyProtection="1">
      <alignment horizontal="center" vertical="center"/>
    </xf>
    <xf numFmtId="0" fontId="14" fillId="11" borderId="7" xfId="0" applyFont="1" applyFill="1" applyBorder="1" applyAlignment="1" applyProtection="1">
      <alignment horizontal="center" vertical="center"/>
    </xf>
    <xf numFmtId="0" fontId="14" fillId="11" borderId="8" xfId="0" applyFont="1" applyFill="1" applyBorder="1" applyAlignment="1" applyProtection="1">
      <alignment horizontal="center" vertical="center"/>
    </xf>
    <xf numFmtId="6" fontId="37" fillId="12" borderId="0" xfId="0" applyNumberFormat="1" applyFont="1" applyFill="1" applyBorder="1" applyAlignment="1" applyProtection="1">
      <alignment horizontal="center" vertical="center"/>
    </xf>
    <xf numFmtId="0" fontId="37" fillId="12" borderId="0" xfId="0" applyFont="1" applyFill="1" applyBorder="1" applyAlignment="1" applyProtection="1">
      <alignment horizontal="center" vertical="center"/>
    </xf>
    <xf numFmtId="0" fontId="12" fillId="4" borderId="13"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4" xfId="0" applyFont="1" applyFill="1" applyBorder="1" applyAlignment="1">
      <alignment horizontal="center" vertical="center"/>
    </xf>
    <xf numFmtId="0" fontId="0" fillId="0" borderId="22" xfId="0" applyFill="1" applyBorder="1" applyAlignment="1">
      <alignment horizontal="center"/>
    </xf>
    <xf numFmtId="0" fontId="0" fillId="0" borderId="23" xfId="0" applyFill="1" applyBorder="1" applyAlignment="1"/>
    <xf numFmtId="0" fontId="0" fillId="0" borderId="24" xfId="0" applyFill="1" applyBorder="1" applyAlignment="1"/>
    <xf numFmtId="0" fontId="40" fillId="0" borderId="0" xfId="0" applyFont="1" applyFill="1" applyBorder="1" applyAlignment="1">
      <alignment horizontal="center"/>
    </xf>
    <xf numFmtId="0" fontId="41" fillId="0" borderId="0" xfId="0" applyFont="1" applyFill="1" applyBorder="1" applyAlignment="1">
      <alignment horizontal="center"/>
    </xf>
  </cellXfs>
  <cellStyles count="6">
    <cellStyle name="Hipervínculo" xfId="3" builtinId="8"/>
    <cellStyle name="Millares" xfId="5" builtinId="3"/>
    <cellStyle name="Moneda" xfId="1" builtinId="4"/>
    <cellStyle name="Normal" xfId="0" builtinId="0"/>
    <cellStyle name="Porcentaje" xfId="4" builtinId="5"/>
    <cellStyle name="Texto explicativo" xfId="2" builtinId="53" customBuiltin="1"/>
  </cellStyles>
  <dxfs count="1">
    <dxf>
      <font>
        <condense val="0"/>
        <extend val="0"/>
        <color indexed="9"/>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558ED5"/>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jpe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jpe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485775</xdr:colOff>
      <xdr:row>53</xdr:row>
      <xdr:rowOff>123825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266700</xdr:colOff>
      <xdr:row>0</xdr:row>
      <xdr:rowOff>0</xdr:rowOff>
    </xdr:from>
    <xdr:to>
      <xdr:col>6</xdr:col>
      <xdr:colOff>486419</xdr:colOff>
      <xdr:row>5</xdr:row>
      <xdr:rowOff>107752</xdr:rowOff>
    </xdr:to>
    <xdr:grpSp>
      <xdr:nvGrpSpPr>
        <xdr:cNvPr id="11" name="9 Grupo"/>
        <xdr:cNvGrpSpPr/>
      </xdr:nvGrpSpPr>
      <xdr:grpSpPr>
        <a:xfrm>
          <a:off x="266700" y="0"/>
          <a:ext cx="7421548" cy="1153179"/>
          <a:chOff x="395536" y="969382"/>
          <a:chExt cx="8496944" cy="1507927"/>
        </a:xfrm>
      </xdr:grpSpPr>
      <xdr:pic>
        <xdr:nvPicPr>
          <xdr:cNvPr id="1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1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14"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6</xdr:col>
      <xdr:colOff>48269</xdr:colOff>
      <xdr:row>5</xdr:row>
      <xdr:rowOff>117277</xdr:rowOff>
    </xdr:to>
    <xdr:grpSp>
      <xdr:nvGrpSpPr>
        <xdr:cNvPr id="16" name="9 Grupo"/>
        <xdr:cNvGrpSpPr/>
      </xdr:nvGrpSpPr>
      <xdr:grpSpPr>
        <a:xfrm>
          <a:off x="0" y="9525"/>
          <a:ext cx="7250098" cy="1153179"/>
          <a:chOff x="395536" y="969382"/>
          <a:chExt cx="8496944" cy="1507927"/>
        </a:xfrm>
      </xdr:grpSpPr>
      <xdr:pic>
        <xdr:nvPicPr>
          <xdr:cNvPr id="17" name="1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18" name="1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19"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352425</xdr:colOff>
      <xdr:row>0</xdr:row>
      <xdr:rowOff>0</xdr:rowOff>
    </xdr:from>
    <xdr:to>
      <xdr:col>7</xdr:col>
      <xdr:colOff>495944</xdr:colOff>
      <xdr:row>5</xdr:row>
      <xdr:rowOff>107752</xdr:rowOff>
    </xdr:to>
    <xdr:grpSp>
      <xdr:nvGrpSpPr>
        <xdr:cNvPr id="4" name="9 Grupo"/>
        <xdr:cNvGrpSpPr/>
      </xdr:nvGrpSpPr>
      <xdr:grpSpPr>
        <a:xfrm>
          <a:off x="352425" y="0"/>
          <a:ext cx="7144394" cy="1179315"/>
          <a:chOff x="395536" y="969382"/>
          <a:chExt cx="8496944" cy="1507927"/>
        </a:xfrm>
      </xdr:grpSpPr>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7"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642135</xdr:colOff>
      <xdr:row>0</xdr:row>
      <xdr:rowOff>5</xdr:rowOff>
    </xdr:from>
    <xdr:to>
      <xdr:col>5</xdr:col>
      <xdr:colOff>845472</xdr:colOff>
      <xdr:row>4</xdr:row>
      <xdr:rowOff>192640</xdr:rowOff>
    </xdr:to>
    <xdr:grpSp>
      <xdr:nvGrpSpPr>
        <xdr:cNvPr id="4" name="9 Grupo"/>
        <xdr:cNvGrpSpPr/>
      </xdr:nvGrpSpPr>
      <xdr:grpSpPr>
        <a:xfrm>
          <a:off x="642135" y="5"/>
          <a:ext cx="7405949" cy="1048815"/>
          <a:chOff x="395536" y="969382"/>
          <a:chExt cx="8496944" cy="1507927"/>
        </a:xfrm>
      </xdr:grpSpPr>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7"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0</xdr:row>
      <xdr:rowOff>0</xdr:rowOff>
    </xdr:from>
    <xdr:to>
      <xdr:col>7</xdr:col>
      <xdr:colOff>276225</xdr:colOff>
      <xdr:row>6</xdr:row>
      <xdr:rowOff>9525</xdr:rowOff>
    </xdr:to>
    <xdr:grpSp>
      <xdr:nvGrpSpPr>
        <xdr:cNvPr id="4" name="9 Grupo"/>
        <xdr:cNvGrpSpPr/>
      </xdr:nvGrpSpPr>
      <xdr:grpSpPr>
        <a:xfrm>
          <a:off x="590550" y="0"/>
          <a:ext cx="7022193" cy="1234168"/>
          <a:chOff x="395536" y="969382"/>
          <a:chExt cx="8496944" cy="1507927"/>
        </a:xfrm>
      </xdr:grpSpPr>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7"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628650</xdr:colOff>
      <xdr:row>0</xdr:row>
      <xdr:rowOff>0</xdr:rowOff>
    </xdr:from>
    <xdr:to>
      <xdr:col>8</xdr:col>
      <xdr:colOff>10169</xdr:colOff>
      <xdr:row>6</xdr:row>
      <xdr:rowOff>107752</xdr:rowOff>
    </xdr:to>
    <xdr:grpSp>
      <xdr:nvGrpSpPr>
        <xdr:cNvPr id="2" name="9 Grupo"/>
        <xdr:cNvGrpSpPr/>
      </xdr:nvGrpSpPr>
      <xdr:grpSpPr>
        <a:xfrm>
          <a:off x="628650" y="0"/>
          <a:ext cx="7144394" cy="1393627"/>
          <a:chOff x="395536" y="969382"/>
          <a:chExt cx="8496944" cy="1507927"/>
        </a:xfrm>
      </xdr:grpSpPr>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628650</xdr:colOff>
      <xdr:row>0</xdr:row>
      <xdr:rowOff>0</xdr:rowOff>
    </xdr:from>
    <xdr:to>
      <xdr:col>7</xdr:col>
      <xdr:colOff>143519</xdr:colOff>
      <xdr:row>5</xdr:row>
      <xdr:rowOff>107752</xdr:rowOff>
    </xdr:to>
    <xdr:grpSp>
      <xdr:nvGrpSpPr>
        <xdr:cNvPr id="2" name="9 Grupo"/>
        <xdr:cNvGrpSpPr/>
      </xdr:nvGrpSpPr>
      <xdr:grpSpPr>
        <a:xfrm>
          <a:off x="628650" y="0"/>
          <a:ext cx="7157281" cy="1172311"/>
          <a:chOff x="395536" y="969382"/>
          <a:chExt cx="8496944" cy="1507927"/>
        </a:xfrm>
      </xdr:grpSpPr>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276315</xdr:colOff>
      <xdr:row>0</xdr:row>
      <xdr:rowOff>66675</xdr:rowOff>
    </xdr:from>
    <xdr:to>
      <xdr:col>2</xdr:col>
      <xdr:colOff>676275</xdr:colOff>
      <xdr:row>2</xdr:row>
      <xdr:rowOff>53975</xdr:rowOff>
    </xdr:to>
    <xdr:pic>
      <xdr:nvPicPr>
        <xdr:cNvPr id="2" name="3 Imagen"/>
        <xdr:cNvPicPr/>
      </xdr:nvPicPr>
      <xdr:blipFill>
        <a:blip xmlns:r="http://schemas.openxmlformats.org/officeDocument/2006/relationships" r:embed="rId1" cstate="print"/>
        <a:stretch/>
      </xdr:blipFill>
      <xdr:spPr>
        <a:xfrm>
          <a:off x="990690" y="66675"/>
          <a:ext cx="1428660" cy="406400"/>
        </a:xfrm>
        <a:prstGeom prst="rect">
          <a:avLst/>
        </a:prstGeom>
        <a:ln>
          <a:noFill/>
        </a:ln>
      </xdr:spPr>
    </xdr:pic>
    <xdr:clientData/>
  </xdr:twoCellAnchor>
  <xdr:twoCellAnchor editAs="oneCell">
    <xdr:from>
      <xdr:col>1</xdr:col>
      <xdr:colOff>320675</xdr:colOff>
      <xdr:row>46</xdr:row>
      <xdr:rowOff>161925</xdr:rowOff>
    </xdr:from>
    <xdr:to>
      <xdr:col>8</xdr:col>
      <xdr:colOff>203200</xdr:colOff>
      <xdr:row>51</xdr:row>
      <xdr:rowOff>69849</xdr:rowOff>
    </xdr:to>
    <xdr:pic>
      <xdr:nvPicPr>
        <xdr:cNvPr id="3" name="2 Imagen"/>
        <xdr:cNvPicPr>
          <a:picLocks noChangeAspect="1"/>
        </xdr:cNvPicPr>
      </xdr:nvPicPr>
      <xdr:blipFill rotWithShape="1">
        <a:blip xmlns:r="http://schemas.openxmlformats.org/officeDocument/2006/relationships" r:embed="rId2"/>
        <a:srcRect l="5604" t="14152" r="6885" b="13197"/>
        <a:stretch/>
      </xdr:blipFill>
      <xdr:spPr>
        <a:xfrm>
          <a:off x="1035050" y="8924925"/>
          <a:ext cx="3736975" cy="761999"/>
        </a:xfrm>
        <a:prstGeom prst="rect">
          <a:avLst/>
        </a:prstGeom>
      </xdr:spPr>
    </xdr:pic>
    <xdr:clientData/>
  </xdr:twoCellAnchor>
  <xdr:twoCellAnchor editAs="oneCell">
    <xdr:from>
      <xdr:col>11</xdr:col>
      <xdr:colOff>85726</xdr:colOff>
      <xdr:row>0</xdr:row>
      <xdr:rowOff>57644</xdr:rowOff>
    </xdr:from>
    <xdr:to>
      <xdr:col>13</xdr:col>
      <xdr:colOff>704851</xdr:colOff>
      <xdr:row>2</xdr:row>
      <xdr:rowOff>62254</xdr:rowOff>
    </xdr:to>
    <xdr:pic>
      <xdr:nvPicPr>
        <xdr:cNvPr id="4" name="3 Imagen" descr="http://cpymeadeneu.com.ar/images/programa-21-100.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1" y="57644"/>
          <a:ext cx="1647825" cy="423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238108</xdr:colOff>
      <xdr:row>0</xdr:row>
      <xdr:rowOff>5</xdr:rowOff>
    </xdr:from>
    <xdr:to>
      <xdr:col>9</xdr:col>
      <xdr:colOff>583390</xdr:colOff>
      <xdr:row>6</xdr:row>
      <xdr:rowOff>3</xdr:rowOff>
    </xdr:to>
    <xdr:grpSp>
      <xdr:nvGrpSpPr>
        <xdr:cNvPr id="3" name="9 Grupo"/>
        <xdr:cNvGrpSpPr/>
      </xdr:nvGrpSpPr>
      <xdr:grpSpPr>
        <a:xfrm>
          <a:off x="1285858" y="5"/>
          <a:ext cx="6810376" cy="1285873"/>
          <a:chOff x="395536" y="969382"/>
          <a:chExt cx="8496944" cy="1507927"/>
        </a:xfrm>
      </xdr:grpSpPr>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36" y="980729"/>
            <a:ext cx="2680639" cy="1496580"/>
          </a:xfrm>
          <a:prstGeom prst="rect">
            <a:avLst/>
          </a:prstGeom>
        </xdr:spPr>
      </xdr:pic>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3596" y="1250463"/>
            <a:ext cx="2508884" cy="957110"/>
          </a:xfrm>
          <a:prstGeom prst="rect">
            <a:avLst/>
          </a:prstGeom>
        </xdr:spPr>
      </xdr:pic>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3928" y="969382"/>
            <a:ext cx="1368152" cy="1368152"/>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forum.wordreference.com/threads/dni-ci-le-lc.558092/?h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activeCell="A37" sqref="A37:C37"/>
    </sheetView>
  </sheetViews>
  <sheetFormatPr baseColWidth="10" defaultRowHeight="15" x14ac:dyDescent="0.25"/>
  <cols>
    <col min="1" max="2" width="14.85546875" style="203" customWidth="1"/>
    <col min="3" max="3" width="15.85546875" style="203" customWidth="1"/>
    <col min="4" max="4" width="14.85546875" style="203" customWidth="1"/>
    <col min="5" max="5" width="13.7109375" style="203" customWidth="1"/>
    <col min="6" max="6" width="18.42578125" style="203" customWidth="1"/>
    <col min="7" max="7" width="14.7109375" style="203" customWidth="1"/>
    <col min="8" max="8" width="5.140625" style="203" customWidth="1"/>
    <col min="9" max="9" width="3.5703125" style="203" customWidth="1"/>
    <col min="10" max="10" width="7.5703125" style="203" customWidth="1"/>
    <col min="11" max="11" width="84.28515625" style="203" bestFit="1" customWidth="1"/>
    <col min="12" max="15" width="11.42578125" style="203"/>
    <col min="16" max="16" width="27.140625" style="203" bestFit="1" customWidth="1"/>
    <col min="17" max="16384" width="11.42578125" style="203"/>
  </cols>
  <sheetData>
    <row r="1" spans="1:11" x14ac:dyDescent="0.25">
      <c r="E1" s="207" t="s">
        <v>1294</v>
      </c>
      <c r="F1" s="295">
        <f ca="1">TODAY()</f>
        <v>43838</v>
      </c>
      <c r="G1" s="295"/>
    </row>
    <row r="2" spans="1:11" x14ac:dyDescent="0.25">
      <c r="E2" s="207"/>
      <c r="F2" s="212"/>
      <c r="G2" s="212"/>
    </row>
    <row r="3" spans="1:11" x14ac:dyDescent="0.25">
      <c r="E3" s="207"/>
      <c r="F3" s="212"/>
      <c r="G3" s="212"/>
    </row>
    <row r="4" spans="1:11" x14ac:dyDescent="0.25">
      <c r="E4" s="207"/>
      <c r="F4" s="212"/>
      <c r="G4" s="212"/>
    </row>
    <row r="5" spans="1:11" x14ac:dyDescent="0.25">
      <c r="K5" s="206"/>
    </row>
    <row r="6" spans="1:11" x14ac:dyDescent="0.25">
      <c r="A6" s="208" t="s">
        <v>1314</v>
      </c>
    </row>
    <row r="7" spans="1:11" x14ac:dyDescent="0.25">
      <c r="A7" s="297" t="s">
        <v>1293</v>
      </c>
      <c r="B7" s="297"/>
    </row>
    <row r="8" spans="1:11" x14ac:dyDescent="0.25">
      <c r="A8" s="297" t="s">
        <v>1302</v>
      </c>
      <c r="B8" s="297"/>
    </row>
    <row r="9" spans="1:11" x14ac:dyDescent="0.25">
      <c r="A9" s="209"/>
    </row>
    <row r="10" spans="1:11" x14ac:dyDescent="0.25">
      <c r="K10" s="206"/>
    </row>
    <row r="11" spans="1:11" x14ac:dyDescent="0.25">
      <c r="A11" s="203" t="s">
        <v>1312</v>
      </c>
      <c r="K11" s="210"/>
    </row>
    <row r="12" spans="1:11" x14ac:dyDescent="0.25">
      <c r="A12" s="203" t="s">
        <v>1309</v>
      </c>
      <c r="F12" s="214" t="s">
        <v>1313</v>
      </c>
      <c r="K12" s="210"/>
    </row>
    <row r="13" spans="1:11" x14ac:dyDescent="0.25">
      <c r="A13" s="215" t="s">
        <v>1315</v>
      </c>
      <c r="E13" s="213" t="s">
        <v>1310</v>
      </c>
      <c r="F13" s="204">
        <f>'2.Proyecto'!E32:E32</f>
        <v>0</v>
      </c>
      <c r="G13" s="203" t="s">
        <v>1311</v>
      </c>
      <c r="K13" s="210"/>
    </row>
    <row r="14" spans="1:11" x14ac:dyDescent="0.25">
      <c r="A14" s="203" t="s">
        <v>1303</v>
      </c>
      <c r="F14" s="205"/>
      <c r="K14" s="210"/>
    </row>
    <row r="15" spans="1:11" x14ac:dyDescent="0.25">
      <c r="A15" s="203" t="s">
        <v>1304</v>
      </c>
    </row>
    <row r="17" spans="1:11" x14ac:dyDescent="0.25">
      <c r="A17" s="206" t="s">
        <v>1305</v>
      </c>
    </row>
    <row r="18" spans="1:11" x14ac:dyDescent="0.25">
      <c r="A18" s="206"/>
    </row>
    <row r="19" spans="1:11" ht="33" customHeight="1" x14ac:dyDescent="0.25">
      <c r="A19" s="294" t="s">
        <v>1307</v>
      </c>
      <c r="B19" s="294"/>
      <c r="C19" s="294"/>
      <c r="D19" s="294"/>
      <c r="E19" s="294"/>
      <c r="F19" s="294"/>
      <c r="G19" s="294"/>
    </row>
    <row r="20" spans="1:11" ht="18" customHeight="1" x14ac:dyDescent="0.25">
      <c r="A20" s="294" t="s">
        <v>1306</v>
      </c>
      <c r="B20" s="294"/>
      <c r="C20" s="294"/>
      <c r="D20" s="294"/>
      <c r="E20" s="294"/>
      <c r="F20" s="294"/>
      <c r="G20" s="294"/>
    </row>
    <row r="21" spans="1:11" ht="50.25" customHeight="1" x14ac:dyDescent="0.25">
      <c r="A21" s="294" t="s">
        <v>1308</v>
      </c>
      <c r="B21" s="294"/>
      <c r="C21" s="294"/>
      <c r="D21" s="294"/>
      <c r="E21" s="294"/>
      <c r="F21" s="294"/>
      <c r="G21" s="294"/>
    </row>
    <row r="22" spans="1:11" ht="30" customHeight="1" x14ac:dyDescent="0.25">
      <c r="A22" s="294" t="s">
        <v>1300</v>
      </c>
      <c r="B22" s="294"/>
      <c r="C22" s="294"/>
      <c r="D22" s="294"/>
      <c r="E22" s="294"/>
      <c r="F22" s="294"/>
      <c r="G22" s="294"/>
    </row>
    <row r="23" spans="1:11" ht="28.5" customHeight="1" x14ac:dyDescent="0.25">
      <c r="A23" s="294" t="s">
        <v>1301</v>
      </c>
      <c r="B23" s="294"/>
      <c r="C23" s="294"/>
      <c r="D23" s="294"/>
      <c r="E23" s="294"/>
      <c r="F23" s="294"/>
      <c r="G23" s="294"/>
    </row>
    <row r="24" spans="1:11" ht="38.25" customHeight="1" x14ac:dyDescent="0.25">
      <c r="A24" s="294" t="s">
        <v>1295</v>
      </c>
      <c r="B24" s="294"/>
      <c r="C24" s="294"/>
      <c r="D24" s="294"/>
      <c r="E24" s="294"/>
      <c r="F24" s="294"/>
      <c r="G24" s="294"/>
      <c r="K24" s="206"/>
    </row>
    <row r="25" spans="1:11" x14ac:dyDescent="0.25">
      <c r="A25" s="294" t="s">
        <v>1296</v>
      </c>
      <c r="B25" s="294"/>
      <c r="C25" s="294"/>
      <c r="D25" s="294"/>
      <c r="E25" s="294"/>
      <c r="F25" s="294"/>
      <c r="G25" s="294"/>
    </row>
    <row r="26" spans="1:11" x14ac:dyDescent="0.25">
      <c r="A26" s="296"/>
      <c r="B26" s="296"/>
      <c r="C26" s="296"/>
      <c r="D26" s="296"/>
      <c r="E26" s="296"/>
      <c r="F26" s="296"/>
      <c r="G26" s="296"/>
      <c r="K26" s="206"/>
    </row>
    <row r="27" spans="1:11" x14ac:dyDescent="0.25">
      <c r="A27" s="294"/>
      <c r="B27" s="294"/>
      <c r="C27" s="294"/>
      <c r="D27" s="294"/>
      <c r="E27" s="294"/>
      <c r="F27" s="294"/>
      <c r="G27" s="294"/>
      <c r="K27" s="211"/>
    </row>
    <row r="28" spans="1:11" x14ac:dyDescent="0.25">
      <c r="K28" s="206"/>
    </row>
    <row r="29" spans="1:11" x14ac:dyDescent="0.25">
      <c r="K29" s="206"/>
    </row>
    <row r="30" spans="1:11" x14ac:dyDescent="0.25">
      <c r="K30" s="206"/>
    </row>
    <row r="31" spans="1:11" s="62" customFormat="1" ht="16.5" x14ac:dyDescent="0.25"/>
    <row r="32" spans="1:11" s="62" customFormat="1" ht="16.5" x14ac:dyDescent="0.25"/>
    <row r="33" spans="1:11" s="62" customFormat="1" ht="16.5" x14ac:dyDescent="0.25"/>
    <row r="34" spans="1:11" s="62" customFormat="1" ht="16.5" x14ac:dyDescent="0.25">
      <c r="A34" s="201"/>
      <c r="B34" s="201"/>
      <c r="C34" s="202"/>
      <c r="D34" s="202"/>
      <c r="E34" s="201"/>
      <c r="F34" s="201"/>
      <c r="G34" s="202"/>
      <c r="H34" s="203"/>
    </row>
    <row r="35" spans="1:11" ht="16.5" x14ac:dyDescent="0.25">
      <c r="A35" s="293" t="s">
        <v>16</v>
      </c>
      <c r="B35" s="293"/>
      <c r="C35" s="293"/>
      <c r="D35" s="202"/>
      <c r="E35" s="293" t="s">
        <v>17</v>
      </c>
      <c r="F35" s="293"/>
      <c r="G35" s="293"/>
      <c r="K35" s="206"/>
    </row>
    <row r="36" spans="1:11" ht="16.5" x14ac:dyDescent="0.25">
      <c r="A36" s="293" t="s">
        <v>1298</v>
      </c>
      <c r="B36" s="293"/>
      <c r="C36" s="293"/>
      <c r="D36" s="202"/>
      <c r="E36" s="293" t="s">
        <v>1298</v>
      </c>
      <c r="F36" s="293"/>
      <c r="G36" s="293"/>
      <c r="K36" s="206"/>
    </row>
    <row r="37" spans="1:11" ht="16.5" x14ac:dyDescent="0.25">
      <c r="A37" s="293" t="s">
        <v>1299</v>
      </c>
      <c r="B37" s="293"/>
      <c r="C37" s="293"/>
      <c r="D37" s="202"/>
      <c r="E37" s="293" t="s">
        <v>1299</v>
      </c>
      <c r="F37" s="293"/>
      <c r="G37" s="293"/>
      <c r="K37" s="206"/>
    </row>
    <row r="38" spans="1:11" x14ac:dyDescent="0.25">
      <c r="K38" s="210"/>
    </row>
  </sheetData>
  <sheetProtection password="C71F" sheet="1" objects="1" scenarios="1"/>
  <mergeCells count="18">
    <mergeCell ref="A24:G24"/>
    <mergeCell ref="F1:G1"/>
    <mergeCell ref="A26:G26"/>
    <mergeCell ref="A27:G27"/>
    <mergeCell ref="A20:G20"/>
    <mergeCell ref="A22:G22"/>
    <mergeCell ref="A23:G23"/>
    <mergeCell ref="A21:G21"/>
    <mergeCell ref="A7:B7"/>
    <mergeCell ref="A8:B8"/>
    <mergeCell ref="A19:G19"/>
    <mergeCell ref="A25:G25"/>
    <mergeCell ref="A35:C35"/>
    <mergeCell ref="E35:G35"/>
    <mergeCell ref="A36:C36"/>
    <mergeCell ref="E36:G36"/>
    <mergeCell ref="A37:C37"/>
    <mergeCell ref="E37:G37"/>
  </mergeCell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3"/>
  <sheetViews>
    <sheetView tabSelected="1" zoomScale="80" zoomScaleNormal="80" workbookViewId="0">
      <selection activeCell="O20" sqref="O20"/>
    </sheetView>
  </sheetViews>
  <sheetFormatPr baseColWidth="10" defaultRowHeight="16.5" x14ac:dyDescent="0.25"/>
  <cols>
    <col min="1" max="1" width="15.7109375" style="72" bestFit="1" customWidth="1"/>
    <col min="2" max="4" width="11.42578125" style="7"/>
    <col min="5" max="5" width="14.140625" style="7" bestFit="1" customWidth="1"/>
    <col min="6" max="6" width="13.7109375" style="7" bestFit="1" customWidth="1"/>
    <col min="7" max="7" width="12" style="7" bestFit="1" customWidth="1"/>
    <col min="8" max="13" width="11.42578125" style="7"/>
    <col min="14" max="37" width="11.42578125" style="42"/>
    <col min="38" max="16384" width="11.42578125" style="7"/>
  </cols>
  <sheetData>
    <row r="1" spans="1:37" x14ac:dyDescent="0.25">
      <c r="A1" s="505"/>
      <c r="B1" s="506"/>
      <c r="C1" s="506"/>
      <c r="D1" s="506"/>
      <c r="E1" s="506"/>
      <c r="F1" s="506"/>
      <c r="G1" s="506"/>
      <c r="H1" s="506"/>
      <c r="I1" s="506"/>
      <c r="J1" s="259"/>
      <c r="K1" s="259"/>
      <c r="L1" s="259"/>
      <c r="M1" s="260"/>
    </row>
    <row r="2" spans="1:37" x14ac:dyDescent="0.25">
      <c r="A2" s="507"/>
      <c r="B2" s="508"/>
      <c r="C2" s="508"/>
      <c r="D2" s="508"/>
      <c r="E2" s="508"/>
      <c r="F2" s="508"/>
      <c r="G2" s="508"/>
      <c r="H2" s="508"/>
      <c r="I2" s="508"/>
      <c r="J2" s="227"/>
      <c r="K2" s="227"/>
      <c r="L2" s="227"/>
      <c r="M2" s="256"/>
    </row>
    <row r="3" spans="1:37" x14ac:dyDescent="0.25">
      <c r="A3" s="507"/>
      <c r="B3" s="508"/>
      <c r="C3" s="508"/>
      <c r="D3" s="508"/>
      <c r="E3" s="508"/>
      <c r="F3" s="508"/>
      <c r="G3" s="508"/>
      <c r="H3" s="508"/>
      <c r="I3" s="508"/>
      <c r="J3" s="227"/>
      <c r="K3" s="227"/>
      <c r="L3" s="227"/>
      <c r="M3" s="256"/>
    </row>
    <row r="4" spans="1:37" x14ac:dyDescent="0.25">
      <c r="A4" s="507"/>
      <c r="B4" s="508"/>
      <c r="C4" s="508"/>
      <c r="D4" s="508"/>
      <c r="E4" s="508"/>
      <c r="F4" s="508"/>
      <c r="G4" s="508"/>
      <c r="H4" s="508"/>
      <c r="I4" s="508"/>
      <c r="J4" s="227"/>
      <c r="K4" s="227"/>
      <c r="L4" s="227"/>
      <c r="M4" s="256"/>
    </row>
    <row r="5" spans="1:37" x14ac:dyDescent="0.25">
      <c r="A5" s="507"/>
      <c r="B5" s="508"/>
      <c r="C5" s="508"/>
      <c r="D5" s="508"/>
      <c r="E5" s="508"/>
      <c r="F5" s="508"/>
      <c r="G5" s="508"/>
      <c r="H5" s="508"/>
      <c r="I5" s="508"/>
      <c r="J5" s="227"/>
      <c r="K5" s="227"/>
      <c r="L5" s="227"/>
      <c r="M5" s="256"/>
    </row>
    <row r="6" spans="1:37" x14ac:dyDescent="0.25">
      <c r="A6" s="509"/>
      <c r="B6" s="472"/>
      <c r="C6" s="472"/>
      <c r="D6" s="472"/>
      <c r="E6" s="472"/>
      <c r="F6" s="472"/>
      <c r="G6" s="472"/>
      <c r="H6" s="472"/>
      <c r="I6" s="472"/>
      <c r="J6" s="225"/>
      <c r="K6" s="225"/>
      <c r="L6" s="225"/>
      <c r="M6" s="226"/>
    </row>
    <row r="7" spans="1:37" ht="18" customHeight="1" x14ac:dyDescent="0.25">
      <c r="A7" s="512" t="s">
        <v>1287</v>
      </c>
      <c r="B7" s="513"/>
      <c r="C7" s="513"/>
      <c r="D7" s="513"/>
      <c r="E7" s="513"/>
      <c r="F7" s="513"/>
      <c r="G7" s="513"/>
      <c r="H7" s="513"/>
      <c r="I7" s="513"/>
      <c r="J7" s="513"/>
      <c r="K7" s="513"/>
      <c r="L7" s="513"/>
      <c r="M7" s="514"/>
    </row>
    <row r="8" spans="1:37" ht="18" customHeight="1" x14ac:dyDescent="0.25">
      <c r="A8" s="510"/>
      <c r="B8" s="511"/>
      <c r="C8" s="511"/>
      <c r="D8" s="511"/>
      <c r="E8" s="511"/>
      <c r="F8" s="511"/>
      <c r="G8" s="511"/>
      <c r="H8" s="511"/>
      <c r="I8" s="511"/>
      <c r="J8" s="261"/>
      <c r="K8" s="261"/>
      <c r="L8" s="261"/>
      <c r="M8" s="262"/>
    </row>
    <row r="9" spans="1:37" x14ac:dyDescent="0.25">
      <c r="A9" s="510"/>
      <c r="B9" s="511"/>
      <c r="C9" s="511"/>
      <c r="D9" s="511"/>
      <c r="E9" s="511"/>
      <c r="F9" s="511"/>
      <c r="G9" s="511"/>
      <c r="H9" s="511"/>
      <c r="I9" s="511"/>
      <c r="J9" s="261"/>
      <c r="K9" s="261"/>
      <c r="L9" s="261"/>
      <c r="M9" s="262"/>
    </row>
    <row r="10" spans="1:37" x14ac:dyDescent="0.25">
      <c r="A10" s="510"/>
      <c r="B10" s="511"/>
      <c r="C10" s="511"/>
      <c r="D10" s="511"/>
      <c r="E10" s="511"/>
      <c r="F10" s="511"/>
      <c r="G10" s="511"/>
      <c r="H10" s="511"/>
      <c r="I10" s="511"/>
      <c r="J10" s="261"/>
      <c r="K10" s="261"/>
      <c r="L10" s="261"/>
      <c r="M10" s="262"/>
    </row>
    <row r="11" spans="1:37" s="72" customFormat="1" ht="15" x14ac:dyDescent="0.25">
      <c r="A11" s="263"/>
      <c r="B11" s="499" t="s">
        <v>1360</v>
      </c>
      <c r="C11" s="499"/>
      <c r="D11" s="499" t="s">
        <v>1085</v>
      </c>
      <c r="E11" s="499"/>
      <c r="F11" s="499" t="s">
        <v>1086</v>
      </c>
      <c r="G11" s="499"/>
      <c r="H11" s="499" t="s">
        <v>1087</v>
      </c>
      <c r="I11" s="499"/>
      <c r="J11" s="499" t="s">
        <v>1324</v>
      </c>
      <c r="K11" s="499"/>
      <c r="L11" s="499" t="s">
        <v>1325</v>
      </c>
      <c r="M11" s="502"/>
      <c r="N11" s="71"/>
      <c r="O11" s="71"/>
      <c r="P11" s="71"/>
      <c r="Q11" s="71"/>
      <c r="R11" s="71"/>
      <c r="S11" s="71"/>
      <c r="T11" s="71"/>
      <c r="U11" s="71"/>
      <c r="V11" s="71"/>
      <c r="W11" s="71"/>
      <c r="X11" s="71"/>
      <c r="Y11" s="71"/>
      <c r="Z11" s="71"/>
      <c r="AA11" s="71"/>
      <c r="AB11" s="71"/>
      <c r="AC11" s="71"/>
      <c r="AD11" s="71"/>
      <c r="AE11" s="71"/>
      <c r="AF11" s="71"/>
      <c r="AG11" s="71"/>
      <c r="AH11" s="71"/>
      <c r="AI11" s="71"/>
      <c r="AJ11" s="71"/>
      <c r="AK11" s="71"/>
    </row>
    <row r="12" spans="1:37" ht="17.25" x14ac:dyDescent="0.25">
      <c r="A12" s="263" t="s">
        <v>1126</v>
      </c>
      <c r="B12" s="503"/>
      <c r="C12" s="503"/>
      <c r="D12" s="500">
        <f>'4.Ingresos'!F24</f>
        <v>0</v>
      </c>
      <c r="E12" s="500"/>
      <c r="F12" s="500">
        <f>'4.Ingresos'!F33</f>
        <v>0</v>
      </c>
      <c r="G12" s="500"/>
      <c r="H12" s="500">
        <f>'4.Ingresos'!F42</f>
        <v>0</v>
      </c>
      <c r="I12" s="500"/>
      <c r="J12" s="500">
        <f>'4.Ingresos'!F51</f>
        <v>0</v>
      </c>
      <c r="K12" s="500"/>
      <c r="L12" s="500">
        <f>'4.Ingresos'!F60</f>
        <v>0</v>
      </c>
      <c r="M12" s="500"/>
    </row>
    <row r="13" spans="1:37" ht="17.25" x14ac:dyDescent="0.25">
      <c r="A13" s="263" t="s">
        <v>1127</v>
      </c>
      <c r="B13" s="503"/>
      <c r="C13" s="503"/>
      <c r="D13" s="500">
        <f>'5.Costos'!H36</f>
        <v>0</v>
      </c>
      <c r="E13" s="500"/>
      <c r="F13" s="500">
        <f>'5.Costos'!H36</f>
        <v>0</v>
      </c>
      <c r="G13" s="500"/>
      <c r="H13" s="500">
        <f>'5.Costos'!H36</f>
        <v>0</v>
      </c>
      <c r="I13" s="500"/>
      <c r="J13" s="500">
        <f>'5.Costos'!H36</f>
        <v>0</v>
      </c>
      <c r="K13" s="500"/>
      <c r="L13" s="500">
        <f>'5.Costos'!H36</f>
        <v>0</v>
      </c>
      <c r="M13" s="500"/>
    </row>
    <row r="14" spans="1:37" x14ac:dyDescent="0.25">
      <c r="A14" s="263"/>
      <c r="B14" s="264"/>
      <c r="C14" s="264"/>
      <c r="D14" s="264"/>
      <c r="E14" s="264"/>
      <c r="F14" s="264"/>
      <c r="G14" s="264"/>
      <c r="H14" s="264"/>
      <c r="I14" s="264"/>
      <c r="J14" s="264"/>
      <c r="K14" s="264"/>
      <c r="L14" s="264"/>
      <c r="M14" s="265"/>
    </row>
    <row r="15" spans="1:37" ht="17.25" x14ac:dyDescent="0.25">
      <c r="A15" s="263" t="s">
        <v>1128</v>
      </c>
      <c r="B15" s="500">
        <f>'7.Inversiones'!H24</f>
        <v>0</v>
      </c>
      <c r="C15" s="500"/>
      <c r="D15" s="500"/>
      <c r="E15" s="500"/>
      <c r="F15" s="500"/>
      <c r="G15" s="500"/>
      <c r="H15" s="500"/>
      <c r="I15" s="500"/>
      <c r="J15" s="500"/>
      <c r="K15" s="500"/>
      <c r="L15" s="500"/>
      <c r="M15" s="500"/>
    </row>
    <row r="16" spans="1:37" ht="17.25" x14ac:dyDescent="0.25">
      <c r="A16" s="263"/>
      <c r="B16" s="504"/>
      <c r="C16" s="504"/>
      <c r="D16" s="266"/>
      <c r="E16" s="266"/>
      <c r="F16" s="266"/>
      <c r="G16" s="266"/>
      <c r="H16" s="266"/>
      <c r="I16" s="266"/>
      <c r="J16" s="266"/>
      <c r="K16" s="266"/>
      <c r="L16" s="266"/>
      <c r="M16" s="267"/>
    </row>
    <row r="17" spans="1:14" ht="17.25" x14ac:dyDescent="0.25">
      <c r="A17" s="263" t="s">
        <v>1326</v>
      </c>
      <c r="B17" s="504"/>
      <c r="C17" s="504"/>
      <c r="D17" s="500">
        <f>S.Aleman!J14</f>
        <v>0</v>
      </c>
      <c r="E17" s="500"/>
      <c r="F17" s="500">
        <f>S.Aleman!J15</f>
        <v>0</v>
      </c>
      <c r="G17" s="500"/>
      <c r="H17" s="500">
        <f>S.Aleman!J16</f>
        <v>0</v>
      </c>
      <c r="I17" s="500"/>
      <c r="J17" s="500">
        <f>S.Aleman!J17</f>
        <v>0</v>
      </c>
      <c r="K17" s="500"/>
      <c r="L17" s="500">
        <f>S.Aleman!J18</f>
        <v>0</v>
      </c>
      <c r="M17" s="500"/>
    </row>
    <row r="18" spans="1:14" ht="17.25" x14ac:dyDescent="0.25">
      <c r="A18" s="263"/>
      <c r="B18" s="266"/>
      <c r="C18" s="266"/>
      <c r="D18" s="266"/>
      <c r="E18" s="266"/>
      <c r="F18" s="266"/>
      <c r="G18" s="266"/>
      <c r="H18" s="266"/>
      <c r="I18" s="266"/>
      <c r="J18" s="266"/>
      <c r="K18" s="266"/>
      <c r="L18" s="266"/>
      <c r="M18" s="267"/>
    </row>
    <row r="19" spans="1:14" x14ac:dyDescent="0.25">
      <c r="A19" s="263" t="s">
        <v>1129</v>
      </c>
      <c r="B19" s="501">
        <f>-B15</f>
        <v>0</v>
      </c>
      <c r="C19" s="501"/>
      <c r="D19" s="501">
        <f>D12-(D13+D17)</f>
        <v>0</v>
      </c>
      <c r="E19" s="501"/>
      <c r="F19" s="501">
        <f>F12-(F13+F17)</f>
        <v>0</v>
      </c>
      <c r="G19" s="501"/>
      <c r="H19" s="501">
        <f t="shared" ref="H19" si="0">H12-(H13+H17)</f>
        <v>0</v>
      </c>
      <c r="I19" s="501"/>
      <c r="J19" s="501">
        <f t="shared" ref="J19" si="1">J12-(J13+J17)</f>
        <v>0</v>
      </c>
      <c r="K19" s="501"/>
      <c r="L19" s="501">
        <f t="shared" ref="L19" si="2">L12-(L13+L17)</f>
        <v>0</v>
      </c>
      <c r="M19" s="501"/>
    </row>
    <row r="20" spans="1:14" x14ac:dyDescent="0.25">
      <c r="A20" s="268"/>
      <c r="B20" s="127"/>
      <c r="C20" s="127"/>
      <c r="D20" s="127"/>
      <c r="E20" s="127"/>
      <c r="F20" s="127"/>
      <c r="G20" s="127"/>
      <c r="H20" s="127"/>
      <c r="I20" s="127"/>
      <c r="J20" s="127"/>
      <c r="K20" s="127"/>
      <c r="L20" s="127"/>
      <c r="M20" s="128"/>
    </row>
    <row r="21" spans="1:14" ht="17.25" customHeight="1" x14ac:dyDescent="0.25">
      <c r="A21" s="154"/>
      <c r="B21" s="155"/>
      <c r="C21" s="155"/>
      <c r="D21" s="155"/>
      <c r="E21" s="155"/>
      <c r="F21" s="155"/>
      <c r="G21" s="127"/>
      <c r="H21" s="127"/>
      <c r="I21" s="127"/>
      <c r="J21" s="127"/>
      <c r="K21" s="127"/>
      <c r="L21" s="127"/>
      <c r="M21" s="128"/>
    </row>
    <row r="22" spans="1:14" ht="17.25" customHeight="1" x14ac:dyDescent="0.25">
      <c r="A22" s="154"/>
      <c r="B22" s="155"/>
      <c r="C22" s="127"/>
      <c r="D22" s="127"/>
      <c r="E22" s="127"/>
      <c r="F22" s="127"/>
      <c r="G22" s="127"/>
      <c r="H22" s="127"/>
      <c r="I22" s="127"/>
      <c r="J22" s="127"/>
      <c r="K22" s="127"/>
      <c r="L22" s="127"/>
      <c r="M22" s="128"/>
    </row>
    <row r="23" spans="1:14" ht="17.25" customHeight="1" x14ac:dyDescent="0.25">
      <c r="A23" s="154"/>
      <c r="B23" s="155"/>
      <c r="C23" s="127"/>
      <c r="D23" s="127"/>
      <c r="E23" s="516" t="s">
        <v>1288</v>
      </c>
      <c r="F23" s="516"/>
      <c r="G23" s="515">
        <f>NPV(15%,D19:M19)+B19</f>
        <v>0</v>
      </c>
      <c r="H23" s="515"/>
      <c r="I23" s="127"/>
      <c r="J23" s="127"/>
      <c r="K23" s="127"/>
      <c r="L23" s="127"/>
      <c r="M23" s="128"/>
    </row>
    <row r="24" spans="1:14" ht="20.25" x14ac:dyDescent="0.25">
      <c r="A24" s="126"/>
      <c r="B24" s="127"/>
      <c r="C24" s="127"/>
      <c r="D24" s="127"/>
      <c r="E24" s="516" t="s">
        <v>1289</v>
      </c>
      <c r="F24" s="516"/>
      <c r="G24" s="269" t="e">
        <f>IRR(B19:M19)</f>
        <v>#NUM!</v>
      </c>
      <c r="H24" s="269"/>
      <c r="I24" s="127"/>
      <c r="J24" s="127"/>
      <c r="K24" s="127"/>
      <c r="L24" s="127"/>
      <c r="M24" s="128"/>
    </row>
    <row r="25" spans="1:14" ht="17.25" customHeight="1" x14ac:dyDescent="0.25">
      <c r="A25" s="154"/>
      <c r="B25" s="155"/>
      <c r="C25" s="155"/>
      <c r="D25" s="155"/>
      <c r="E25" s="155"/>
      <c r="F25" s="155"/>
      <c r="G25" s="127"/>
      <c r="H25" s="127"/>
      <c r="I25" s="127"/>
      <c r="J25" s="127"/>
      <c r="K25" s="127"/>
      <c r="L25" s="127"/>
      <c r="M25" s="128"/>
    </row>
    <row r="26" spans="1:14" x14ac:dyDescent="0.25">
      <c r="A26" s="73"/>
      <c r="B26" s="74"/>
      <c r="C26" s="74"/>
      <c r="D26" s="74"/>
      <c r="E26" s="74"/>
      <c r="F26" s="74"/>
      <c r="G26" s="62"/>
      <c r="H26" s="62"/>
      <c r="I26" s="62"/>
      <c r="J26" s="62"/>
      <c r="K26" s="62"/>
      <c r="L26" s="62"/>
      <c r="M26" s="63"/>
    </row>
    <row r="27" spans="1:14" x14ac:dyDescent="0.25">
      <c r="A27" s="61"/>
      <c r="B27" s="62"/>
      <c r="C27" s="62"/>
      <c r="D27" s="62"/>
      <c r="E27" s="62"/>
      <c r="F27" s="62"/>
      <c r="G27" s="62"/>
      <c r="H27" s="62"/>
      <c r="I27" s="62"/>
      <c r="J27" s="62"/>
      <c r="K27" s="62"/>
      <c r="L27" s="62"/>
      <c r="M27" s="63"/>
    </row>
    <row r="28" spans="1:14" x14ac:dyDescent="0.25">
      <c r="A28" s="255"/>
      <c r="B28" s="62"/>
      <c r="C28" s="62"/>
      <c r="D28" s="62"/>
      <c r="E28" s="62"/>
      <c r="F28" s="62"/>
      <c r="G28" s="62"/>
      <c r="H28" s="62"/>
      <c r="I28" s="62"/>
      <c r="J28" s="227"/>
      <c r="K28" s="227"/>
      <c r="L28" s="227"/>
      <c r="M28" s="256"/>
    </row>
    <row r="29" spans="1:14" s="42" customFormat="1" x14ac:dyDescent="0.25">
      <c r="A29" s="61"/>
      <c r="B29" s="62"/>
      <c r="C29" s="62"/>
      <c r="D29" s="62"/>
      <c r="E29" s="62"/>
      <c r="F29" s="62"/>
      <c r="G29" s="62"/>
      <c r="H29" s="62"/>
      <c r="I29" s="62"/>
      <c r="J29" s="62"/>
      <c r="K29" s="62"/>
      <c r="L29" s="62"/>
      <c r="M29" s="63"/>
      <c r="N29" s="62"/>
    </row>
    <row r="30" spans="1:14" s="42" customFormat="1" x14ac:dyDescent="0.25">
      <c r="A30" s="61"/>
      <c r="B30" s="62"/>
      <c r="C30" s="62"/>
      <c r="D30" s="62"/>
      <c r="E30" s="62"/>
      <c r="F30" s="62"/>
      <c r="G30" s="62"/>
      <c r="H30" s="62"/>
      <c r="I30" s="62"/>
      <c r="J30" s="62"/>
      <c r="K30" s="62"/>
      <c r="L30" s="62"/>
      <c r="M30" s="63"/>
      <c r="N30" s="62"/>
    </row>
    <row r="31" spans="1:14" s="42" customFormat="1" x14ac:dyDescent="0.25">
      <c r="A31" s="517"/>
      <c r="B31" s="518"/>
      <c r="C31" s="62"/>
      <c r="D31" s="62"/>
      <c r="E31" s="62"/>
      <c r="F31" s="62"/>
      <c r="G31" s="62"/>
      <c r="H31" s="518"/>
      <c r="I31" s="518"/>
      <c r="J31" s="518"/>
      <c r="K31" s="518"/>
      <c r="L31" s="518"/>
      <c r="M31" s="519"/>
      <c r="N31" s="62"/>
    </row>
    <row r="32" spans="1:14" s="42" customFormat="1" x14ac:dyDescent="0.25">
      <c r="A32" s="255"/>
      <c r="B32" s="62"/>
      <c r="C32" s="62"/>
      <c r="D32" s="62"/>
      <c r="E32" s="62"/>
      <c r="F32" s="62"/>
      <c r="G32" s="62"/>
      <c r="H32" s="62"/>
      <c r="I32" s="62"/>
      <c r="J32" s="62"/>
      <c r="K32" s="62"/>
      <c r="L32" s="62"/>
      <c r="M32" s="63"/>
    </row>
    <row r="33" spans="1:13" s="42" customFormat="1" x14ac:dyDescent="0.25">
      <c r="A33" s="255"/>
      <c r="B33" s="62"/>
      <c r="C33" s="62"/>
      <c r="D33" s="62"/>
      <c r="E33" s="62"/>
      <c r="F33" s="62"/>
      <c r="G33" s="62"/>
      <c r="H33" s="62"/>
      <c r="I33" s="62"/>
      <c r="J33" s="62"/>
      <c r="K33" s="62"/>
      <c r="L33" s="62"/>
      <c r="M33" s="63"/>
    </row>
    <row r="34" spans="1:13" s="42" customFormat="1" x14ac:dyDescent="0.25">
      <c r="A34" s="255"/>
      <c r="B34" s="62"/>
      <c r="C34" s="62"/>
      <c r="D34" s="62"/>
      <c r="E34" s="62"/>
      <c r="F34" s="62"/>
      <c r="G34" s="62"/>
      <c r="H34" s="62"/>
      <c r="I34" s="62"/>
      <c r="J34" s="62"/>
      <c r="K34" s="62"/>
      <c r="L34" s="62"/>
      <c r="M34" s="63"/>
    </row>
    <row r="35" spans="1:13" s="42" customFormat="1" x14ac:dyDescent="0.25">
      <c r="A35" s="255"/>
      <c r="B35" s="66"/>
      <c r="C35" s="66"/>
      <c r="D35" s="66"/>
      <c r="E35" s="66"/>
      <c r="F35" s="62"/>
      <c r="G35" s="62"/>
      <c r="H35" s="62"/>
      <c r="I35" s="66"/>
      <c r="J35" s="66"/>
      <c r="K35" s="66"/>
      <c r="L35" s="66"/>
      <c r="M35" s="63"/>
    </row>
    <row r="36" spans="1:13" s="42" customFormat="1" x14ac:dyDescent="0.25">
      <c r="A36" s="257"/>
      <c r="B36" s="475" t="s">
        <v>16</v>
      </c>
      <c r="C36" s="475"/>
      <c r="D36" s="475"/>
      <c r="E36" s="475"/>
      <c r="F36" s="66"/>
      <c r="G36" s="66"/>
      <c r="H36" s="66"/>
      <c r="I36" s="472" t="s">
        <v>17</v>
      </c>
      <c r="J36" s="472"/>
      <c r="K36" s="472"/>
      <c r="L36" s="472"/>
      <c r="M36" s="258"/>
    </row>
    <row r="37" spans="1:13" s="42" customFormat="1" x14ac:dyDescent="0.25">
      <c r="A37" s="102"/>
      <c r="B37" s="62"/>
      <c r="C37" s="62"/>
      <c r="D37" s="62"/>
      <c r="E37" s="62"/>
      <c r="F37" s="62"/>
      <c r="G37" s="62"/>
      <c r="H37" s="62"/>
      <c r="I37" s="62"/>
      <c r="J37" s="62"/>
      <c r="K37" s="62"/>
      <c r="L37" s="62"/>
      <c r="M37" s="62"/>
    </row>
    <row r="38" spans="1:13" s="42" customFormat="1" x14ac:dyDescent="0.25">
      <c r="A38" s="102"/>
      <c r="B38" s="62"/>
      <c r="C38" s="62"/>
      <c r="D38" s="62"/>
      <c r="E38" s="62"/>
      <c r="F38" s="62"/>
      <c r="G38" s="62"/>
      <c r="H38" s="62"/>
      <c r="I38" s="62"/>
      <c r="J38" s="62"/>
      <c r="K38" s="62"/>
      <c r="L38" s="62"/>
      <c r="M38" s="62"/>
    </row>
    <row r="39" spans="1:13" s="42" customFormat="1" x14ac:dyDescent="0.25">
      <c r="A39" s="71"/>
    </row>
    <row r="40" spans="1:13" s="42" customFormat="1" x14ac:dyDescent="0.25">
      <c r="A40" s="71"/>
    </row>
    <row r="41" spans="1:13" s="42" customFormat="1" x14ac:dyDescent="0.25">
      <c r="A41" s="71"/>
    </row>
    <row r="42" spans="1:13" s="42" customFormat="1" x14ac:dyDescent="0.25">
      <c r="A42" s="71"/>
    </row>
    <row r="43" spans="1:13" s="42" customFormat="1" x14ac:dyDescent="0.25">
      <c r="A43" s="71"/>
    </row>
    <row r="44" spans="1:13" s="42" customFormat="1" x14ac:dyDescent="0.25">
      <c r="A44" s="71"/>
    </row>
    <row r="45" spans="1:13" s="42" customFormat="1" x14ac:dyDescent="0.25">
      <c r="A45" s="71"/>
    </row>
    <row r="46" spans="1:13" s="42" customFormat="1" x14ac:dyDescent="0.25">
      <c r="A46" s="71"/>
    </row>
    <row r="47" spans="1:13" s="42" customFormat="1" x14ac:dyDescent="0.25">
      <c r="A47" s="71"/>
    </row>
    <row r="48" spans="1:13" s="42" customFormat="1" x14ac:dyDescent="0.25">
      <c r="A48" s="71"/>
    </row>
    <row r="49" spans="1:1" s="42" customFormat="1" x14ac:dyDescent="0.25">
      <c r="A49" s="71"/>
    </row>
    <row r="50" spans="1:1" s="42" customFormat="1" x14ac:dyDescent="0.25">
      <c r="A50" s="71"/>
    </row>
    <row r="51" spans="1:1" s="42" customFormat="1" x14ac:dyDescent="0.25">
      <c r="A51" s="71"/>
    </row>
    <row r="52" spans="1:1" s="42" customFormat="1" x14ac:dyDescent="0.25">
      <c r="A52" s="71"/>
    </row>
    <row r="53" spans="1:1" s="42" customFormat="1" x14ac:dyDescent="0.25">
      <c r="A53" s="71"/>
    </row>
    <row r="54" spans="1:1" s="42" customFormat="1" x14ac:dyDescent="0.25">
      <c r="A54" s="71"/>
    </row>
    <row r="55" spans="1:1" s="42" customFormat="1" x14ac:dyDescent="0.25">
      <c r="A55" s="71"/>
    </row>
    <row r="56" spans="1:1" s="42" customFormat="1" x14ac:dyDescent="0.25">
      <c r="A56" s="71"/>
    </row>
    <row r="57" spans="1:1" s="42" customFormat="1" x14ac:dyDescent="0.25">
      <c r="A57" s="71"/>
    </row>
    <row r="58" spans="1:1" s="42" customFormat="1" x14ac:dyDescent="0.25">
      <c r="A58" s="71"/>
    </row>
    <row r="59" spans="1:1" s="42" customFormat="1" x14ac:dyDescent="0.25">
      <c r="A59" s="71"/>
    </row>
    <row r="60" spans="1:1" s="42" customFormat="1" x14ac:dyDescent="0.25">
      <c r="A60" s="71"/>
    </row>
    <row r="61" spans="1:1" s="42" customFormat="1" x14ac:dyDescent="0.25">
      <c r="A61" s="71"/>
    </row>
    <row r="62" spans="1:1" s="42" customFormat="1" x14ac:dyDescent="0.25">
      <c r="A62" s="71"/>
    </row>
    <row r="63" spans="1:1" s="42" customFormat="1" x14ac:dyDescent="0.25">
      <c r="A63" s="71"/>
    </row>
    <row r="64" spans="1:1" s="42" customFormat="1" x14ac:dyDescent="0.25">
      <c r="A64" s="71"/>
    </row>
    <row r="65" spans="1:1" s="42" customFormat="1" x14ac:dyDescent="0.25">
      <c r="A65" s="71"/>
    </row>
    <row r="66" spans="1:1" s="42" customFormat="1" x14ac:dyDescent="0.25">
      <c r="A66" s="71"/>
    </row>
    <row r="67" spans="1:1" s="42" customFormat="1" x14ac:dyDescent="0.25">
      <c r="A67" s="71"/>
    </row>
    <row r="68" spans="1:1" s="42" customFormat="1" x14ac:dyDescent="0.25">
      <c r="A68" s="71"/>
    </row>
    <row r="69" spans="1:1" s="42" customFormat="1" x14ac:dyDescent="0.25">
      <c r="A69" s="71"/>
    </row>
    <row r="70" spans="1:1" s="42" customFormat="1" x14ac:dyDescent="0.25">
      <c r="A70" s="71"/>
    </row>
    <row r="71" spans="1:1" s="42" customFormat="1" x14ac:dyDescent="0.25">
      <c r="A71" s="71"/>
    </row>
    <row r="72" spans="1:1" s="42" customFormat="1" x14ac:dyDescent="0.25">
      <c r="A72" s="71"/>
    </row>
    <row r="73" spans="1:1" s="42" customFormat="1" x14ac:dyDescent="0.25">
      <c r="A73" s="71"/>
    </row>
    <row r="74" spans="1:1" s="42" customFormat="1" x14ac:dyDescent="0.25">
      <c r="A74" s="71"/>
    </row>
    <row r="75" spans="1:1" s="42" customFormat="1" x14ac:dyDescent="0.25">
      <c r="A75" s="71"/>
    </row>
    <row r="76" spans="1:1" s="42" customFormat="1" x14ac:dyDescent="0.25">
      <c r="A76" s="71"/>
    </row>
    <row r="77" spans="1:1" s="42" customFormat="1" x14ac:dyDescent="0.25">
      <c r="A77" s="71"/>
    </row>
    <row r="78" spans="1:1" s="42" customFormat="1" x14ac:dyDescent="0.25">
      <c r="A78" s="71"/>
    </row>
    <row r="79" spans="1:1" s="42" customFormat="1" x14ac:dyDescent="0.25">
      <c r="A79" s="71"/>
    </row>
    <row r="80" spans="1:1" s="42" customFormat="1" x14ac:dyDescent="0.25">
      <c r="A80" s="71"/>
    </row>
    <row r="81" spans="1:1" s="42" customFormat="1" x14ac:dyDescent="0.25">
      <c r="A81" s="71"/>
    </row>
    <row r="82" spans="1:1" s="42" customFormat="1" x14ac:dyDescent="0.25">
      <c r="A82" s="71"/>
    </row>
    <row r="83" spans="1:1" s="42" customFormat="1" x14ac:dyDescent="0.25">
      <c r="A83" s="71"/>
    </row>
    <row r="84" spans="1:1" s="42" customFormat="1" x14ac:dyDescent="0.25">
      <c r="A84" s="71"/>
    </row>
    <row r="85" spans="1:1" s="42" customFormat="1" x14ac:dyDescent="0.25">
      <c r="A85" s="71"/>
    </row>
    <row r="86" spans="1:1" s="42" customFormat="1" x14ac:dyDescent="0.25">
      <c r="A86" s="71"/>
    </row>
    <row r="87" spans="1:1" s="42" customFormat="1" x14ac:dyDescent="0.25">
      <c r="A87" s="71"/>
    </row>
    <row r="88" spans="1:1" s="42" customFormat="1" x14ac:dyDescent="0.25">
      <c r="A88" s="71"/>
    </row>
    <row r="89" spans="1:1" s="42" customFormat="1" x14ac:dyDescent="0.25">
      <c r="A89" s="71"/>
    </row>
    <row r="90" spans="1:1" s="42" customFormat="1" x14ac:dyDescent="0.25">
      <c r="A90" s="71"/>
    </row>
    <row r="91" spans="1:1" s="42" customFormat="1" x14ac:dyDescent="0.25">
      <c r="A91" s="71"/>
    </row>
    <row r="92" spans="1:1" s="42" customFormat="1" x14ac:dyDescent="0.25">
      <c r="A92" s="71"/>
    </row>
    <row r="93" spans="1:1" s="42" customFormat="1" x14ac:dyDescent="0.25">
      <c r="A93" s="71"/>
    </row>
    <row r="94" spans="1:1" s="42" customFormat="1" x14ac:dyDescent="0.25">
      <c r="A94" s="71"/>
    </row>
    <row r="95" spans="1:1" s="42" customFormat="1" x14ac:dyDescent="0.25">
      <c r="A95" s="71"/>
    </row>
    <row r="96" spans="1:1" s="42" customFormat="1" x14ac:dyDescent="0.25">
      <c r="A96" s="71"/>
    </row>
    <row r="97" spans="1:1" s="42" customFormat="1" x14ac:dyDescent="0.25">
      <c r="A97" s="71"/>
    </row>
    <row r="98" spans="1:1" s="42" customFormat="1" x14ac:dyDescent="0.25">
      <c r="A98" s="71"/>
    </row>
    <row r="99" spans="1:1" s="42" customFormat="1" x14ac:dyDescent="0.25">
      <c r="A99" s="71"/>
    </row>
    <row r="100" spans="1:1" s="42" customFormat="1" x14ac:dyDescent="0.25">
      <c r="A100" s="71"/>
    </row>
    <row r="101" spans="1:1" s="42" customFormat="1" x14ac:dyDescent="0.25">
      <c r="A101" s="71"/>
    </row>
    <row r="102" spans="1:1" s="42" customFormat="1" x14ac:dyDescent="0.25">
      <c r="A102" s="71"/>
    </row>
    <row r="103" spans="1:1" s="42" customFormat="1" x14ac:dyDescent="0.25">
      <c r="A103" s="71"/>
    </row>
    <row r="104" spans="1:1" s="42" customFormat="1" x14ac:dyDescent="0.25">
      <c r="A104" s="71"/>
    </row>
    <row r="105" spans="1:1" s="42" customFormat="1" x14ac:dyDescent="0.25">
      <c r="A105" s="71"/>
    </row>
    <row r="106" spans="1:1" s="42" customFormat="1" x14ac:dyDescent="0.25">
      <c r="A106" s="71"/>
    </row>
    <row r="107" spans="1:1" s="42" customFormat="1" x14ac:dyDescent="0.25">
      <c r="A107" s="71"/>
    </row>
    <row r="108" spans="1:1" s="42" customFormat="1" x14ac:dyDescent="0.25">
      <c r="A108" s="71"/>
    </row>
    <row r="109" spans="1:1" s="42" customFormat="1" x14ac:dyDescent="0.25">
      <c r="A109" s="71"/>
    </row>
    <row r="110" spans="1:1" s="42" customFormat="1" x14ac:dyDescent="0.25">
      <c r="A110" s="71"/>
    </row>
    <row r="111" spans="1:1" s="42" customFormat="1" x14ac:dyDescent="0.25">
      <c r="A111" s="71"/>
    </row>
    <row r="112" spans="1:1" s="42" customFormat="1" x14ac:dyDescent="0.25">
      <c r="A112" s="71"/>
    </row>
    <row r="113" spans="1:1" s="42" customFormat="1" x14ac:dyDescent="0.25">
      <c r="A113" s="71"/>
    </row>
    <row r="114" spans="1:1" s="42" customFormat="1" x14ac:dyDescent="0.25">
      <c r="A114" s="71"/>
    </row>
    <row r="115" spans="1:1" s="42" customFormat="1" x14ac:dyDescent="0.25">
      <c r="A115" s="71"/>
    </row>
    <row r="116" spans="1:1" s="42" customFormat="1" x14ac:dyDescent="0.25">
      <c r="A116" s="71"/>
    </row>
    <row r="117" spans="1:1" s="42" customFormat="1" x14ac:dyDescent="0.25">
      <c r="A117" s="71"/>
    </row>
    <row r="118" spans="1:1" s="42" customFormat="1" x14ac:dyDescent="0.25">
      <c r="A118" s="71"/>
    </row>
    <row r="119" spans="1:1" s="42" customFormat="1" x14ac:dyDescent="0.25">
      <c r="A119" s="71"/>
    </row>
    <row r="120" spans="1:1" s="42" customFormat="1" x14ac:dyDescent="0.25">
      <c r="A120" s="71"/>
    </row>
    <row r="121" spans="1:1" s="42" customFormat="1" x14ac:dyDescent="0.25">
      <c r="A121" s="71"/>
    </row>
    <row r="122" spans="1:1" s="42" customFormat="1" x14ac:dyDescent="0.25">
      <c r="A122" s="71"/>
    </row>
    <row r="123" spans="1:1" s="42" customFormat="1" x14ac:dyDescent="0.25">
      <c r="A123" s="71"/>
    </row>
    <row r="124" spans="1:1" s="42" customFormat="1" x14ac:dyDescent="0.25">
      <c r="A124" s="71"/>
    </row>
    <row r="125" spans="1:1" s="42" customFormat="1" x14ac:dyDescent="0.25">
      <c r="A125" s="71"/>
    </row>
    <row r="126" spans="1:1" s="42" customFormat="1" x14ac:dyDescent="0.25">
      <c r="A126" s="71"/>
    </row>
    <row r="127" spans="1:1" s="42" customFormat="1" x14ac:dyDescent="0.25">
      <c r="A127" s="71"/>
    </row>
    <row r="128" spans="1:1" s="42" customFormat="1" x14ac:dyDescent="0.25">
      <c r="A128" s="71"/>
    </row>
    <row r="129" spans="1:1" s="42" customFormat="1" x14ac:dyDescent="0.25">
      <c r="A129" s="71"/>
    </row>
    <row r="130" spans="1:1" s="42" customFormat="1" x14ac:dyDescent="0.25">
      <c r="A130" s="71"/>
    </row>
    <row r="131" spans="1:1" s="42" customFormat="1" x14ac:dyDescent="0.25">
      <c r="A131" s="71"/>
    </row>
    <row r="132" spans="1:1" s="42" customFormat="1" x14ac:dyDescent="0.25">
      <c r="A132" s="71"/>
    </row>
    <row r="133" spans="1:1" s="42" customFormat="1" x14ac:dyDescent="0.25">
      <c r="A133" s="71"/>
    </row>
    <row r="134" spans="1:1" s="42" customFormat="1" x14ac:dyDescent="0.25">
      <c r="A134" s="71"/>
    </row>
    <row r="135" spans="1:1" s="42" customFormat="1" x14ac:dyDescent="0.25">
      <c r="A135" s="71"/>
    </row>
    <row r="136" spans="1:1" s="42" customFormat="1" x14ac:dyDescent="0.25">
      <c r="A136" s="71"/>
    </row>
    <row r="137" spans="1:1" s="42" customFormat="1" x14ac:dyDescent="0.25">
      <c r="A137" s="71"/>
    </row>
    <row r="138" spans="1:1" s="42" customFormat="1" x14ac:dyDescent="0.25">
      <c r="A138" s="71"/>
    </row>
    <row r="139" spans="1:1" s="42" customFormat="1" x14ac:dyDescent="0.25">
      <c r="A139" s="71"/>
    </row>
    <row r="140" spans="1:1" s="42" customFormat="1" x14ac:dyDescent="0.25">
      <c r="A140" s="71"/>
    </row>
    <row r="141" spans="1:1" s="42" customFormat="1" x14ac:dyDescent="0.25">
      <c r="A141" s="71"/>
    </row>
    <row r="142" spans="1:1" s="42" customFormat="1" x14ac:dyDescent="0.25">
      <c r="A142" s="71"/>
    </row>
    <row r="143" spans="1:1" s="42" customFormat="1" x14ac:dyDescent="0.25">
      <c r="A143" s="71"/>
    </row>
    <row r="144" spans="1:1" s="42" customFormat="1" x14ac:dyDescent="0.25">
      <c r="A144" s="71"/>
    </row>
    <row r="145" spans="1:1" s="42" customFormat="1" x14ac:dyDescent="0.25">
      <c r="A145" s="71"/>
    </row>
    <row r="146" spans="1:1" s="42" customFormat="1" x14ac:dyDescent="0.25">
      <c r="A146" s="71"/>
    </row>
    <row r="147" spans="1:1" s="42" customFormat="1" x14ac:dyDescent="0.25">
      <c r="A147" s="71"/>
    </row>
    <row r="148" spans="1:1" s="42" customFormat="1" x14ac:dyDescent="0.25">
      <c r="A148" s="71"/>
    </row>
    <row r="149" spans="1:1" s="42" customFormat="1" x14ac:dyDescent="0.25">
      <c r="A149" s="71"/>
    </row>
    <row r="150" spans="1:1" s="42" customFormat="1" x14ac:dyDescent="0.25">
      <c r="A150" s="71"/>
    </row>
    <row r="151" spans="1:1" s="42" customFormat="1" x14ac:dyDescent="0.25">
      <c r="A151" s="71"/>
    </row>
    <row r="152" spans="1:1" s="42" customFormat="1" x14ac:dyDescent="0.25">
      <c r="A152" s="71"/>
    </row>
    <row r="153" spans="1:1" s="42" customFormat="1" x14ac:dyDescent="0.25">
      <c r="A153" s="71"/>
    </row>
    <row r="154" spans="1:1" s="42" customFormat="1" x14ac:dyDescent="0.25">
      <c r="A154" s="71"/>
    </row>
    <row r="155" spans="1:1" s="42" customFormat="1" x14ac:dyDescent="0.25">
      <c r="A155" s="71"/>
    </row>
    <row r="156" spans="1:1" s="42" customFormat="1" x14ac:dyDescent="0.25">
      <c r="A156" s="71"/>
    </row>
    <row r="157" spans="1:1" s="42" customFormat="1" x14ac:dyDescent="0.25">
      <c r="A157" s="71"/>
    </row>
    <row r="158" spans="1:1" s="42" customFormat="1" x14ac:dyDescent="0.25">
      <c r="A158" s="71"/>
    </row>
    <row r="159" spans="1:1" s="42" customFormat="1" x14ac:dyDescent="0.25">
      <c r="A159" s="71"/>
    </row>
    <row r="160" spans="1:1" s="42" customFormat="1" x14ac:dyDescent="0.25">
      <c r="A160" s="71"/>
    </row>
    <row r="161" spans="1:1" s="42" customFormat="1" x14ac:dyDescent="0.25">
      <c r="A161" s="71"/>
    </row>
    <row r="162" spans="1:1" s="42" customFormat="1" x14ac:dyDescent="0.25">
      <c r="A162" s="71"/>
    </row>
    <row r="163" spans="1:1" s="42" customFormat="1" x14ac:dyDescent="0.25">
      <c r="A163" s="71"/>
    </row>
    <row r="164" spans="1:1" s="42" customFormat="1" x14ac:dyDescent="0.25">
      <c r="A164" s="71"/>
    </row>
    <row r="165" spans="1:1" s="42" customFormat="1" x14ac:dyDescent="0.25">
      <c r="A165" s="71"/>
    </row>
    <row r="166" spans="1:1" s="42" customFormat="1" x14ac:dyDescent="0.25">
      <c r="A166" s="71"/>
    </row>
    <row r="167" spans="1:1" s="42" customFormat="1" x14ac:dyDescent="0.25">
      <c r="A167" s="71"/>
    </row>
    <row r="168" spans="1:1" s="42" customFormat="1" x14ac:dyDescent="0.25">
      <c r="A168" s="71"/>
    </row>
    <row r="169" spans="1:1" s="42" customFormat="1" x14ac:dyDescent="0.25">
      <c r="A169" s="71"/>
    </row>
    <row r="170" spans="1:1" s="42" customFormat="1" x14ac:dyDescent="0.25">
      <c r="A170" s="71"/>
    </row>
    <row r="171" spans="1:1" s="42" customFormat="1" x14ac:dyDescent="0.25">
      <c r="A171" s="71"/>
    </row>
    <row r="172" spans="1:1" s="42" customFormat="1" x14ac:dyDescent="0.25">
      <c r="A172" s="71"/>
    </row>
    <row r="173" spans="1:1" s="42" customFormat="1" x14ac:dyDescent="0.25">
      <c r="A173" s="71"/>
    </row>
    <row r="174" spans="1:1" s="42" customFormat="1" x14ac:dyDescent="0.25">
      <c r="A174" s="71"/>
    </row>
    <row r="175" spans="1:1" s="42" customFormat="1" x14ac:dyDescent="0.25">
      <c r="A175" s="71"/>
    </row>
    <row r="176" spans="1:1" s="42" customFormat="1" x14ac:dyDescent="0.25">
      <c r="A176" s="71"/>
    </row>
    <row r="177" spans="1:1" s="42" customFormat="1" x14ac:dyDescent="0.25">
      <c r="A177" s="71"/>
    </row>
    <row r="178" spans="1:1" s="42" customFormat="1" x14ac:dyDescent="0.25">
      <c r="A178" s="71"/>
    </row>
    <row r="179" spans="1:1" s="42" customFormat="1" x14ac:dyDescent="0.25">
      <c r="A179" s="71"/>
    </row>
    <row r="180" spans="1:1" s="42" customFormat="1" x14ac:dyDescent="0.25">
      <c r="A180" s="71"/>
    </row>
    <row r="181" spans="1:1" s="42" customFormat="1" x14ac:dyDescent="0.25">
      <c r="A181" s="71"/>
    </row>
    <row r="182" spans="1:1" s="42" customFormat="1" x14ac:dyDescent="0.25">
      <c r="A182" s="71"/>
    </row>
    <row r="183" spans="1:1" s="42" customFormat="1" x14ac:dyDescent="0.25">
      <c r="A183" s="71"/>
    </row>
    <row r="184" spans="1:1" s="42" customFormat="1" x14ac:dyDescent="0.25">
      <c r="A184" s="71"/>
    </row>
    <row r="185" spans="1:1" s="42" customFormat="1" x14ac:dyDescent="0.25">
      <c r="A185" s="71"/>
    </row>
    <row r="186" spans="1:1" s="42" customFormat="1" x14ac:dyDescent="0.25">
      <c r="A186" s="71"/>
    </row>
    <row r="187" spans="1:1" s="42" customFormat="1" x14ac:dyDescent="0.25">
      <c r="A187" s="71"/>
    </row>
    <row r="188" spans="1:1" s="42" customFormat="1" x14ac:dyDescent="0.25">
      <c r="A188" s="71"/>
    </row>
    <row r="189" spans="1:1" s="42" customFormat="1" x14ac:dyDescent="0.25">
      <c r="A189" s="71"/>
    </row>
    <row r="190" spans="1:1" s="42" customFormat="1" x14ac:dyDescent="0.25">
      <c r="A190" s="71"/>
    </row>
    <row r="191" spans="1:1" s="42" customFormat="1" x14ac:dyDescent="0.25">
      <c r="A191" s="71"/>
    </row>
    <row r="192" spans="1:1" s="42" customFormat="1" x14ac:dyDescent="0.25">
      <c r="A192" s="71"/>
    </row>
    <row r="193" spans="1:1" s="42" customFormat="1" x14ac:dyDescent="0.25">
      <c r="A193" s="71"/>
    </row>
    <row r="194" spans="1:1" s="42" customFormat="1" x14ac:dyDescent="0.25">
      <c r="A194" s="71"/>
    </row>
    <row r="195" spans="1:1" s="42" customFormat="1" x14ac:dyDescent="0.25">
      <c r="A195" s="71"/>
    </row>
    <row r="196" spans="1:1" s="42" customFormat="1" x14ac:dyDescent="0.25">
      <c r="A196" s="71"/>
    </row>
    <row r="197" spans="1:1" s="42" customFormat="1" x14ac:dyDescent="0.25">
      <c r="A197" s="71"/>
    </row>
    <row r="198" spans="1:1" s="42" customFormat="1" x14ac:dyDescent="0.25">
      <c r="A198" s="71"/>
    </row>
    <row r="199" spans="1:1" s="42" customFormat="1" x14ac:dyDescent="0.25">
      <c r="A199" s="71"/>
    </row>
    <row r="200" spans="1:1" s="42" customFormat="1" x14ac:dyDescent="0.25">
      <c r="A200" s="71"/>
    </row>
    <row r="201" spans="1:1" s="42" customFormat="1" x14ac:dyDescent="0.25">
      <c r="A201" s="71"/>
    </row>
    <row r="202" spans="1:1" s="42" customFormat="1" x14ac:dyDescent="0.25">
      <c r="A202" s="71"/>
    </row>
    <row r="203" spans="1:1" s="42" customFormat="1" x14ac:dyDescent="0.25">
      <c r="A203" s="71"/>
    </row>
    <row r="204" spans="1:1" s="42" customFormat="1" x14ac:dyDescent="0.25">
      <c r="A204" s="71"/>
    </row>
    <row r="205" spans="1:1" s="42" customFormat="1" x14ac:dyDescent="0.25">
      <c r="A205" s="71"/>
    </row>
    <row r="206" spans="1:1" s="42" customFormat="1" x14ac:dyDescent="0.25">
      <c r="A206" s="71"/>
    </row>
    <row r="207" spans="1:1" s="42" customFormat="1" x14ac:dyDescent="0.25">
      <c r="A207" s="71"/>
    </row>
    <row r="208" spans="1:1" s="42" customFormat="1" x14ac:dyDescent="0.25">
      <c r="A208" s="71"/>
    </row>
    <row r="209" spans="1:1" s="42" customFormat="1" x14ac:dyDescent="0.25">
      <c r="A209" s="71"/>
    </row>
    <row r="210" spans="1:1" s="42" customFormat="1" x14ac:dyDescent="0.25">
      <c r="A210" s="71"/>
    </row>
    <row r="211" spans="1:1" s="42" customFormat="1" x14ac:dyDescent="0.25">
      <c r="A211" s="71"/>
    </row>
    <row r="212" spans="1:1" s="42" customFormat="1" x14ac:dyDescent="0.25">
      <c r="A212" s="71"/>
    </row>
    <row r="213" spans="1:1" s="42" customFormat="1" x14ac:dyDescent="0.25">
      <c r="A213" s="71"/>
    </row>
    <row r="214" spans="1:1" s="42" customFormat="1" x14ac:dyDescent="0.25">
      <c r="A214" s="71"/>
    </row>
    <row r="215" spans="1:1" s="42" customFormat="1" x14ac:dyDescent="0.25">
      <c r="A215" s="71"/>
    </row>
    <row r="216" spans="1:1" s="42" customFormat="1" x14ac:dyDescent="0.25">
      <c r="A216" s="71"/>
    </row>
    <row r="217" spans="1:1" s="42" customFormat="1" x14ac:dyDescent="0.25">
      <c r="A217" s="71"/>
    </row>
    <row r="218" spans="1:1" s="42" customFormat="1" x14ac:dyDescent="0.25">
      <c r="A218" s="71"/>
    </row>
    <row r="219" spans="1:1" s="42" customFormat="1" x14ac:dyDescent="0.25">
      <c r="A219" s="71"/>
    </row>
    <row r="220" spans="1:1" s="42" customFormat="1" x14ac:dyDescent="0.25">
      <c r="A220" s="71"/>
    </row>
    <row r="221" spans="1:1" s="42" customFormat="1" x14ac:dyDescent="0.25">
      <c r="A221" s="71"/>
    </row>
    <row r="222" spans="1:1" s="42" customFormat="1" x14ac:dyDescent="0.25">
      <c r="A222" s="71"/>
    </row>
    <row r="223" spans="1:1" s="42" customFormat="1" x14ac:dyDescent="0.25">
      <c r="A223" s="71"/>
    </row>
  </sheetData>
  <sheetProtection password="C71F" sheet="1" objects="1" scenarios="1"/>
  <mergeCells count="51">
    <mergeCell ref="B36:E36"/>
    <mergeCell ref="I36:L36"/>
    <mergeCell ref="G23:H23"/>
    <mergeCell ref="E23:F23"/>
    <mergeCell ref="E24:F24"/>
    <mergeCell ref="A31:B31"/>
    <mergeCell ref="H31:I31"/>
    <mergeCell ref="J31:K31"/>
    <mergeCell ref="L31:M31"/>
    <mergeCell ref="A1:I1"/>
    <mergeCell ref="A2:I2"/>
    <mergeCell ref="A3:I6"/>
    <mergeCell ref="A8:I10"/>
    <mergeCell ref="A7:M7"/>
    <mergeCell ref="B19:C19"/>
    <mergeCell ref="D11:E11"/>
    <mergeCell ref="D12:E12"/>
    <mergeCell ref="D13:E13"/>
    <mergeCell ref="D15:E15"/>
    <mergeCell ref="D19:E19"/>
    <mergeCell ref="D17:E17"/>
    <mergeCell ref="B11:C11"/>
    <mergeCell ref="B12:C12"/>
    <mergeCell ref="B13:C13"/>
    <mergeCell ref="B15:C15"/>
    <mergeCell ref="B16:C16"/>
    <mergeCell ref="B17:C17"/>
    <mergeCell ref="F11:G11"/>
    <mergeCell ref="F12:G12"/>
    <mergeCell ref="F13:G13"/>
    <mergeCell ref="F19:G19"/>
    <mergeCell ref="H11:I11"/>
    <mergeCell ref="H12:I12"/>
    <mergeCell ref="H13:I13"/>
    <mergeCell ref="H15:I15"/>
    <mergeCell ref="H19:I19"/>
    <mergeCell ref="F15:G15"/>
    <mergeCell ref="F17:G17"/>
    <mergeCell ref="H17:I17"/>
    <mergeCell ref="L11:M11"/>
    <mergeCell ref="L12:M12"/>
    <mergeCell ref="L13:M13"/>
    <mergeCell ref="L15:M15"/>
    <mergeCell ref="L19:M19"/>
    <mergeCell ref="L17:M17"/>
    <mergeCell ref="J11:K11"/>
    <mergeCell ref="J12:K12"/>
    <mergeCell ref="J13:K13"/>
    <mergeCell ref="J15:K15"/>
    <mergeCell ref="J19:K19"/>
    <mergeCell ref="J17:K17"/>
  </mergeCells>
  <pageMargins left="0.7" right="0.7" top="0.75" bottom="0.75" header="0.3" footer="0.3"/>
  <pageSetup scale="57"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2" sqref="C22"/>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workbookViewId="0">
      <selection activeCell="B1" sqref="B1"/>
    </sheetView>
  </sheetViews>
  <sheetFormatPr baseColWidth="10" defaultRowHeight="15" x14ac:dyDescent="0.25"/>
  <cols>
    <col min="1" max="1" width="11.42578125" style="235"/>
    <col min="2" max="2" width="11.42578125" style="236"/>
    <col min="3" max="3" width="27.28515625" style="235" bestFit="1" customWidth="1"/>
    <col min="4" max="4" width="16.28515625" style="235" bestFit="1" customWidth="1"/>
    <col min="5" max="5" width="13.5703125" style="235" bestFit="1" customWidth="1"/>
    <col min="6" max="6" width="11.5703125" style="235" bestFit="1" customWidth="1"/>
    <col min="7" max="7" width="16.28515625" style="235" bestFit="1" customWidth="1"/>
    <col min="8" max="16384" width="11.42578125" style="235"/>
  </cols>
  <sheetData>
    <row r="1" spans="2:25" ht="15.75" customHeight="1" thickBot="1" x14ac:dyDescent="0.3">
      <c r="C1" s="236"/>
    </row>
    <row r="2" spans="2:25" ht="15.75" customHeight="1" x14ac:dyDescent="0.25">
      <c r="B2" s="289"/>
      <c r="C2" s="290"/>
      <c r="D2" s="290"/>
      <c r="E2" s="290"/>
      <c r="F2" s="290"/>
      <c r="G2" s="290"/>
      <c r="S2" s="520" t="s">
        <v>1327</v>
      </c>
      <c r="T2" s="521"/>
      <c r="U2" s="521"/>
      <c r="V2" s="521"/>
      <c r="W2" s="522"/>
      <c r="X2" s="237"/>
      <c r="Y2" s="238"/>
    </row>
    <row r="3" spans="2:25" ht="15" customHeight="1" x14ac:dyDescent="0.25">
      <c r="C3" s="236"/>
      <c r="S3" s="239"/>
      <c r="T3" s="240"/>
      <c r="U3" s="240"/>
      <c r="V3" s="240"/>
      <c r="W3" s="241"/>
    </row>
    <row r="4" spans="2:25" x14ac:dyDescent="0.25">
      <c r="C4" s="270" t="s">
        <v>1328</v>
      </c>
      <c r="D4" s="271">
        <v>43845</v>
      </c>
      <c r="E4" s="272"/>
      <c r="F4" s="523" t="s">
        <v>1329</v>
      </c>
      <c r="G4" s="524"/>
      <c r="S4" s="239" t="s">
        <v>1330</v>
      </c>
      <c r="T4" s="240" t="s">
        <v>1331</v>
      </c>
      <c r="U4" s="240">
        <v>1</v>
      </c>
      <c r="V4" s="240">
        <v>1</v>
      </c>
      <c r="W4" s="241" t="s">
        <v>1332</v>
      </c>
    </row>
    <row r="5" spans="2:25" x14ac:dyDescent="0.25">
      <c r="C5" s="270" t="s">
        <v>1333</v>
      </c>
      <c r="D5" s="273">
        <f>'2.Proyecto'!E32</f>
        <v>0</v>
      </c>
      <c r="E5" s="272"/>
      <c r="F5" s="272" t="s">
        <v>1334</v>
      </c>
      <c r="G5" s="274">
        <f>D5</f>
        <v>0</v>
      </c>
      <c r="S5" s="239" t="s">
        <v>1335</v>
      </c>
      <c r="T5" s="240" t="s">
        <v>1336</v>
      </c>
      <c r="U5" s="240">
        <v>12</v>
      </c>
      <c r="V5" s="240">
        <v>2</v>
      </c>
      <c r="W5" s="241" t="s">
        <v>1337</v>
      </c>
    </row>
    <row r="6" spans="2:25" x14ac:dyDescent="0.25">
      <c r="C6" s="270" t="s">
        <v>1338</v>
      </c>
      <c r="D6" s="275" t="s">
        <v>1335</v>
      </c>
      <c r="E6" s="272"/>
      <c r="F6" s="272" t="s">
        <v>1342</v>
      </c>
      <c r="G6" s="274">
        <f>SUM(F14:F73)</f>
        <v>0</v>
      </c>
      <c r="S6" s="239" t="s">
        <v>1339</v>
      </c>
      <c r="T6" s="240" t="s">
        <v>1340</v>
      </c>
      <c r="U6" s="240">
        <v>2</v>
      </c>
      <c r="V6" s="240">
        <v>4</v>
      </c>
      <c r="W6" s="241" t="s">
        <v>1341</v>
      </c>
    </row>
    <row r="7" spans="2:25" x14ac:dyDescent="0.25">
      <c r="C7" s="270" t="str">
        <f>CONCATENATE("PLAZO EN ",LOOKUP(D6,S4:S7,T4:T7))</f>
        <v>PLAZO EN MESES</v>
      </c>
      <c r="D7" s="276">
        <f>'2.Proyecto'!D37:E37</f>
        <v>60</v>
      </c>
      <c r="E7" s="272"/>
      <c r="F7" s="277" t="s">
        <v>1066</v>
      </c>
      <c r="G7" s="278">
        <f>SUM(G5:G6)</f>
        <v>0</v>
      </c>
      <c r="S7" s="239" t="s">
        <v>1343</v>
      </c>
      <c r="T7" s="240" t="s">
        <v>1344</v>
      </c>
      <c r="U7" s="240">
        <v>4</v>
      </c>
      <c r="V7" s="240">
        <v>12</v>
      </c>
      <c r="W7" s="241" t="s">
        <v>1345</v>
      </c>
    </row>
    <row r="8" spans="2:25" x14ac:dyDescent="0.25">
      <c r="C8" s="270" t="str">
        <f>CONCATENATE("GRACIA EN ",LOOKUP(D6,S4:S7,T4:T7))</f>
        <v>GRACIA EN MESES</v>
      </c>
      <c r="D8" s="279">
        <f>'2.Proyecto'!D35:E35</f>
        <v>12</v>
      </c>
      <c r="E8" s="272"/>
      <c r="F8" s="272"/>
      <c r="G8" s="272"/>
      <c r="S8" s="239"/>
      <c r="T8" s="240"/>
      <c r="U8" s="240"/>
      <c r="V8" s="240"/>
      <c r="W8" s="241"/>
    </row>
    <row r="9" spans="2:25" ht="15.75" thickBot="1" x14ac:dyDescent="0.3">
      <c r="C9" s="270" t="s">
        <v>1352</v>
      </c>
      <c r="D9" s="280">
        <f>EDATE(D4,12/V9*D8)</f>
        <v>44211</v>
      </c>
      <c r="E9" s="272"/>
      <c r="F9" s="272"/>
      <c r="G9" s="272"/>
      <c r="S9" s="243"/>
      <c r="T9" s="244" t="s">
        <v>1347</v>
      </c>
      <c r="U9" s="244"/>
      <c r="V9" s="244">
        <f>LOOKUP(D6,S4:S7,U4:U7)</f>
        <v>12</v>
      </c>
      <c r="W9" s="245"/>
    </row>
    <row r="10" spans="2:25" x14ac:dyDescent="0.25">
      <c r="C10" s="270" t="s">
        <v>1346</v>
      </c>
      <c r="D10" s="281">
        <f>'2.Proyecto'!D34:E34</f>
        <v>0.15</v>
      </c>
      <c r="E10" s="272"/>
      <c r="F10" s="523"/>
      <c r="G10" s="524"/>
    </row>
    <row r="11" spans="2:25" x14ac:dyDescent="0.25">
      <c r="C11" s="282"/>
      <c r="D11" s="283"/>
      <c r="E11" s="283"/>
      <c r="F11" s="283"/>
      <c r="G11" s="283"/>
    </row>
    <row r="12" spans="2:25" x14ac:dyDescent="0.25">
      <c r="B12" s="246" t="str">
        <f>LOOKUP(D6,S4:S7,T4:T7)</f>
        <v>MESES</v>
      </c>
      <c r="C12" s="284" t="s">
        <v>1348</v>
      </c>
      <c r="D12" s="284" t="s">
        <v>1351</v>
      </c>
      <c r="E12" s="284" t="s">
        <v>1349</v>
      </c>
      <c r="F12" s="284" t="s">
        <v>1342</v>
      </c>
      <c r="G12" s="284" t="s">
        <v>1350</v>
      </c>
      <c r="I12" s="236"/>
      <c r="J12" s="236"/>
      <c r="K12" s="236"/>
      <c r="L12" s="236"/>
      <c r="M12" s="236"/>
      <c r="N12" s="236"/>
      <c r="O12" s="236"/>
      <c r="P12" s="236"/>
      <c r="Q12" s="236"/>
    </row>
    <row r="13" spans="2:25" x14ac:dyDescent="0.25">
      <c r="B13" s="285">
        <v>0</v>
      </c>
      <c r="C13" s="286">
        <f>D4</f>
        <v>43845</v>
      </c>
      <c r="D13" s="287">
        <f>D5</f>
        <v>0</v>
      </c>
      <c r="E13" s="287"/>
      <c r="F13" s="287"/>
      <c r="G13" s="287">
        <f t="shared" ref="G13:G44" si="0">+F13+E13</f>
        <v>0</v>
      </c>
      <c r="I13" s="247"/>
      <c r="J13" s="247"/>
      <c r="K13" s="247"/>
      <c r="L13" s="247"/>
      <c r="M13" s="247"/>
      <c r="N13" s="247"/>
      <c r="O13" s="247"/>
      <c r="P13" s="247"/>
      <c r="Q13" s="247"/>
    </row>
    <row r="14" spans="2:25" x14ac:dyDescent="0.25">
      <c r="B14" s="285">
        <v>1</v>
      </c>
      <c r="C14" s="286">
        <f t="shared" ref="C14:C45" si="1">EDATE(C13,12/$V$9)</f>
        <v>43876</v>
      </c>
      <c r="D14" s="287">
        <f t="shared" ref="D14:D45" si="2">D13-E14</f>
        <v>0</v>
      </c>
      <c r="E14" s="287">
        <f t="shared" ref="E14:E45" si="3">IF(C14&lt;=$D$9,0,PPMT($D$10/$V$9,(B14-$D$8),$D$7-$D$8,-$D$5))</f>
        <v>0</v>
      </c>
      <c r="F14" s="287">
        <f t="shared" ref="F14:F45" si="4">IF(C14&lt;=$D$9,($D$5*$D$10*(C14-C13)/360),IPMT($D$10/$V$9,(B14-$D$8),$D$7-$D$8,-$D$5))</f>
        <v>0</v>
      </c>
      <c r="G14" s="287">
        <f t="shared" si="0"/>
        <v>0</v>
      </c>
      <c r="I14" s="247" t="s">
        <v>1353</v>
      </c>
      <c r="J14" s="247">
        <f>SUM(G14:G25)</f>
        <v>0</v>
      </c>
      <c r="K14" s="247"/>
      <c r="L14" s="247"/>
      <c r="M14" s="247"/>
      <c r="N14" s="247"/>
      <c r="O14" s="247"/>
      <c r="P14" s="247"/>
      <c r="Q14" s="247"/>
    </row>
    <row r="15" spans="2:25" x14ac:dyDescent="0.25">
      <c r="B15" s="285">
        <v>2</v>
      </c>
      <c r="C15" s="286">
        <f t="shared" si="1"/>
        <v>43905</v>
      </c>
      <c r="D15" s="287">
        <f t="shared" si="2"/>
        <v>0</v>
      </c>
      <c r="E15" s="287">
        <f t="shared" si="3"/>
        <v>0</v>
      </c>
      <c r="F15" s="287">
        <f t="shared" si="4"/>
        <v>0</v>
      </c>
      <c r="G15" s="287">
        <f t="shared" si="0"/>
        <v>0</v>
      </c>
      <c r="I15" s="247" t="s">
        <v>1354</v>
      </c>
      <c r="J15" s="247">
        <f>SUM(G26:G37)</f>
        <v>0</v>
      </c>
      <c r="K15" s="247"/>
      <c r="L15" s="247"/>
      <c r="M15" s="247"/>
      <c r="N15" s="247"/>
      <c r="O15" s="247"/>
      <c r="P15" s="247"/>
      <c r="Q15" s="247"/>
    </row>
    <row r="16" spans="2:25" x14ac:dyDescent="0.25">
      <c r="B16" s="285">
        <v>3</v>
      </c>
      <c r="C16" s="286">
        <f t="shared" si="1"/>
        <v>43936</v>
      </c>
      <c r="D16" s="287">
        <f t="shared" si="2"/>
        <v>0</v>
      </c>
      <c r="E16" s="287">
        <f t="shared" si="3"/>
        <v>0</v>
      </c>
      <c r="F16" s="287">
        <f t="shared" si="4"/>
        <v>0</v>
      </c>
      <c r="G16" s="287">
        <f t="shared" si="0"/>
        <v>0</v>
      </c>
      <c r="I16" s="247" t="s">
        <v>1355</v>
      </c>
      <c r="J16" s="247">
        <f>SUM(G38:G49)</f>
        <v>0</v>
      </c>
      <c r="K16" s="247"/>
      <c r="L16" s="247"/>
      <c r="M16" s="247"/>
      <c r="N16" s="247"/>
      <c r="O16" s="247"/>
      <c r="P16" s="247"/>
      <c r="Q16" s="247"/>
    </row>
    <row r="17" spans="2:17" x14ac:dyDescent="0.25">
      <c r="B17" s="285">
        <v>4</v>
      </c>
      <c r="C17" s="286">
        <f t="shared" si="1"/>
        <v>43966</v>
      </c>
      <c r="D17" s="287">
        <f t="shared" si="2"/>
        <v>0</v>
      </c>
      <c r="E17" s="287">
        <f t="shared" si="3"/>
        <v>0</v>
      </c>
      <c r="F17" s="287">
        <f t="shared" si="4"/>
        <v>0</v>
      </c>
      <c r="G17" s="287">
        <f t="shared" si="0"/>
        <v>0</v>
      </c>
      <c r="I17" s="247" t="s">
        <v>1356</v>
      </c>
      <c r="J17" s="247">
        <f>SUM(G50:G61)</f>
        <v>0</v>
      </c>
      <c r="K17" s="247"/>
      <c r="L17" s="247"/>
      <c r="M17" s="247"/>
      <c r="N17" s="247"/>
      <c r="O17" s="247"/>
      <c r="P17" s="247"/>
      <c r="Q17" s="247"/>
    </row>
    <row r="18" spans="2:17" x14ac:dyDescent="0.25">
      <c r="B18" s="285">
        <v>5</v>
      </c>
      <c r="C18" s="286">
        <f t="shared" si="1"/>
        <v>43997</v>
      </c>
      <c r="D18" s="287">
        <f t="shared" si="2"/>
        <v>0</v>
      </c>
      <c r="E18" s="287">
        <f t="shared" si="3"/>
        <v>0</v>
      </c>
      <c r="F18" s="287">
        <f t="shared" si="4"/>
        <v>0</v>
      </c>
      <c r="G18" s="287">
        <f t="shared" si="0"/>
        <v>0</v>
      </c>
      <c r="I18" s="247" t="s">
        <v>1357</v>
      </c>
      <c r="J18" s="247">
        <f>SUM(G62:G73)</f>
        <v>0</v>
      </c>
      <c r="K18" s="247"/>
      <c r="L18" s="247"/>
      <c r="M18" s="247"/>
      <c r="N18" s="247"/>
      <c r="O18" s="247"/>
      <c r="P18" s="247"/>
      <c r="Q18" s="247"/>
    </row>
    <row r="19" spans="2:17" x14ac:dyDescent="0.25">
      <c r="B19" s="285">
        <v>6</v>
      </c>
      <c r="C19" s="288">
        <f t="shared" si="1"/>
        <v>44027</v>
      </c>
      <c r="D19" s="242">
        <f t="shared" si="2"/>
        <v>0</v>
      </c>
      <c r="E19" s="242">
        <f t="shared" si="3"/>
        <v>0</v>
      </c>
      <c r="F19" s="242">
        <f t="shared" si="4"/>
        <v>0</v>
      </c>
      <c r="G19" s="242">
        <f t="shared" si="0"/>
        <v>0</v>
      </c>
      <c r="I19" s="247"/>
      <c r="J19" s="248">
        <f>SUM(J14:J18)</f>
        <v>0</v>
      </c>
      <c r="K19" s="247"/>
      <c r="L19" s="247"/>
      <c r="M19" s="247"/>
      <c r="N19" s="247"/>
      <c r="O19" s="247"/>
      <c r="P19" s="247"/>
      <c r="Q19" s="247"/>
    </row>
    <row r="20" spans="2:17" x14ac:dyDescent="0.25">
      <c r="B20" s="285">
        <v>7</v>
      </c>
      <c r="C20" s="288">
        <f t="shared" si="1"/>
        <v>44058</v>
      </c>
      <c r="D20" s="242">
        <f t="shared" si="2"/>
        <v>0</v>
      </c>
      <c r="E20" s="242">
        <f t="shared" si="3"/>
        <v>0</v>
      </c>
      <c r="F20" s="242">
        <f t="shared" si="4"/>
        <v>0</v>
      </c>
      <c r="G20" s="242">
        <f t="shared" si="0"/>
        <v>0</v>
      </c>
      <c r="I20" s="247"/>
      <c r="J20" s="247"/>
      <c r="K20" s="247"/>
      <c r="L20" s="247"/>
      <c r="M20" s="247"/>
      <c r="N20" s="247"/>
      <c r="O20" s="247"/>
      <c r="P20" s="247"/>
      <c r="Q20" s="247"/>
    </row>
    <row r="21" spans="2:17" x14ac:dyDescent="0.25">
      <c r="B21" s="285">
        <v>8</v>
      </c>
      <c r="C21" s="288">
        <f t="shared" si="1"/>
        <v>44089</v>
      </c>
      <c r="D21" s="242">
        <f t="shared" si="2"/>
        <v>0</v>
      </c>
      <c r="E21" s="242">
        <f t="shared" si="3"/>
        <v>0</v>
      </c>
      <c r="F21" s="242">
        <f t="shared" si="4"/>
        <v>0</v>
      </c>
      <c r="G21" s="242">
        <f t="shared" si="0"/>
        <v>0</v>
      </c>
      <c r="I21" s="247"/>
      <c r="J21" s="247"/>
      <c r="K21" s="247"/>
      <c r="L21" s="247"/>
      <c r="M21" s="247"/>
      <c r="N21" s="247"/>
      <c r="O21" s="247"/>
      <c r="P21" s="247"/>
      <c r="Q21" s="247"/>
    </row>
    <row r="22" spans="2:17" x14ac:dyDescent="0.25">
      <c r="B22" s="285">
        <v>9</v>
      </c>
      <c r="C22" s="288">
        <f t="shared" si="1"/>
        <v>44119</v>
      </c>
      <c r="D22" s="242">
        <f t="shared" si="2"/>
        <v>0</v>
      </c>
      <c r="E22" s="242">
        <f t="shared" si="3"/>
        <v>0</v>
      </c>
      <c r="F22" s="242">
        <f t="shared" si="4"/>
        <v>0</v>
      </c>
      <c r="G22" s="242">
        <f t="shared" si="0"/>
        <v>0</v>
      </c>
      <c r="I22" s="247"/>
      <c r="J22" s="247"/>
      <c r="K22" s="247"/>
      <c r="L22" s="247"/>
      <c r="M22" s="247"/>
      <c r="N22" s="247"/>
      <c r="O22" s="247"/>
      <c r="P22" s="247"/>
      <c r="Q22" s="247"/>
    </row>
    <row r="23" spans="2:17" x14ac:dyDescent="0.25">
      <c r="B23" s="285">
        <v>10</v>
      </c>
      <c r="C23" s="288">
        <f t="shared" si="1"/>
        <v>44150</v>
      </c>
      <c r="D23" s="242">
        <f t="shared" si="2"/>
        <v>0</v>
      </c>
      <c r="E23" s="242">
        <f t="shared" si="3"/>
        <v>0</v>
      </c>
      <c r="F23" s="242">
        <f t="shared" si="4"/>
        <v>0</v>
      </c>
      <c r="G23" s="242">
        <f t="shared" si="0"/>
        <v>0</v>
      </c>
      <c r="I23" s="247"/>
      <c r="J23" s="247"/>
      <c r="K23" s="247"/>
      <c r="L23" s="247"/>
      <c r="M23" s="247"/>
      <c r="N23" s="247"/>
      <c r="O23" s="247"/>
      <c r="P23" s="247"/>
      <c r="Q23" s="247"/>
    </row>
    <row r="24" spans="2:17" x14ac:dyDescent="0.25">
      <c r="B24" s="285">
        <v>11</v>
      </c>
      <c r="C24" s="288">
        <f t="shared" si="1"/>
        <v>44180</v>
      </c>
      <c r="D24" s="242">
        <f t="shared" si="2"/>
        <v>0</v>
      </c>
      <c r="E24" s="242">
        <f t="shared" si="3"/>
        <v>0</v>
      </c>
      <c r="F24" s="242">
        <f t="shared" si="4"/>
        <v>0</v>
      </c>
      <c r="G24" s="242">
        <f t="shared" si="0"/>
        <v>0</v>
      </c>
      <c r="I24" s="247"/>
      <c r="J24" s="247"/>
      <c r="K24" s="247"/>
      <c r="L24" s="247"/>
      <c r="M24" s="247"/>
      <c r="N24" s="247"/>
      <c r="O24" s="247"/>
      <c r="P24" s="247"/>
      <c r="Q24" s="247"/>
    </row>
    <row r="25" spans="2:17" x14ac:dyDescent="0.25">
      <c r="B25" s="285">
        <v>12</v>
      </c>
      <c r="C25" s="288">
        <f t="shared" si="1"/>
        <v>44211</v>
      </c>
      <c r="D25" s="242">
        <f t="shared" si="2"/>
        <v>0</v>
      </c>
      <c r="E25" s="242">
        <f t="shared" si="3"/>
        <v>0</v>
      </c>
      <c r="F25" s="242">
        <f t="shared" si="4"/>
        <v>0</v>
      </c>
      <c r="G25" s="242">
        <f t="shared" si="0"/>
        <v>0</v>
      </c>
      <c r="I25" s="247"/>
      <c r="J25" s="247"/>
      <c r="K25" s="247"/>
      <c r="L25" s="247"/>
      <c r="M25" s="247"/>
      <c r="N25" s="247"/>
      <c r="O25" s="247"/>
      <c r="P25" s="247"/>
      <c r="Q25" s="247"/>
    </row>
    <row r="26" spans="2:17" x14ac:dyDescent="0.25">
      <c r="B26" s="285">
        <v>13</v>
      </c>
      <c r="C26" s="288">
        <f t="shared" si="1"/>
        <v>44242</v>
      </c>
      <c r="D26" s="242">
        <f t="shared" si="2"/>
        <v>0</v>
      </c>
      <c r="E26" s="242">
        <f t="shared" si="3"/>
        <v>0</v>
      </c>
      <c r="F26" s="242">
        <f t="shared" si="4"/>
        <v>0</v>
      </c>
      <c r="G26" s="242">
        <f t="shared" si="0"/>
        <v>0</v>
      </c>
      <c r="I26" s="247"/>
      <c r="J26" s="247"/>
      <c r="K26" s="247"/>
      <c r="L26" s="247"/>
      <c r="M26" s="247"/>
      <c r="N26" s="247"/>
      <c r="O26" s="247"/>
      <c r="P26" s="247"/>
      <c r="Q26" s="247"/>
    </row>
    <row r="27" spans="2:17" x14ac:dyDescent="0.25">
      <c r="B27" s="285">
        <v>14</v>
      </c>
      <c r="C27" s="288">
        <f t="shared" si="1"/>
        <v>44270</v>
      </c>
      <c r="D27" s="242">
        <f t="shared" si="2"/>
        <v>0</v>
      </c>
      <c r="E27" s="242">
        <f t="shared" si="3"/>
        <v>0</v>
      </c>
      <c r="F27" s="242">
        <f t="shared" si="4"/>
        <v>0</v>
      </c>
      <c r="G27" s="242">
        <f t="shared" si="0"/>
        <v>0</v>
      </c>
      <c r="I27" s="247"/>
      <c r="J27" s="247"/>
      <c r="K27" s="247"/>
      <c r="L27" s="247"/>
      <c r="M27" s="247"/>
      <c r="N27" s="247"/>
      <c r="O27" s="247"/>
      <c r="P27" s="247"/>
      <c r="Q27" s="247"/>
    </row>
    <row r="28" spans="2:17" x14ac:dyDescent="0.25">
      <c r="B28" s="285">
        <v>15</v>
      </c>
      <c r="C28" s="288">
        <f t="shared" si="1"/>
        <v>44301</v>
      </c>
      <c r="D28" s="242">
        <f t="shared" si="2"/>
        <v>0</v>
      </c>
      <c r="E28" s="242">
        <f t="shared" si="3"/>
        <v>0</v>
      </c>
      <c r="F28" s="242">
        <f t="shared" si="4"/>
        <v>0</v>
      </c>
      <c r="G28" s="242">
        <f t="shared" si="0"/>
        <v>0</v>
      </c>
      <c r="I28" s="247"/>
      <c r="J28" s="247"/>
      <c r="K28" s="247"/>
      <c r="L28" s="247"/>
      <c r="M28" s="247"/>
      <c r="N28" s="247"/>
      <c r="O28" s="247"/>
      <c r="P28" s="247"/>
      <c r="Q28" s="247"/>
    </row>
    <row r="29" spans="2:17" x14ac:dyDescent="0.25">
      <c r="B29" s="285">
        <v>16</v>
      </c>
      <c r="C29" s="288">
        <f t="shared" si="1"/>
        <v>44331</v>
      </c>
      <c r="D29" s="242">
        <f t="shared" si="2"/>
        <v>0</v>
      </c>
      <c r="E29" s="242">
        <f t="shared" si="3"/>
        <v>0</v>
      </c>
      <c r="F29" s="242">
        <f t="shared" si="4"/>
        <v>0</v>
      </c>
      <c r="G29" s="242">
        <f t="shared" si="0"/>
        <v>0</v>
      </c>
      <c r="I29" s="247"/>
      <c r="J29" s="247"/>
      <c r="K29" s="247"/>
      <c r="L29" s="247"/>
      <c r="M29" s="247"/>
      <c r="N29" s="247"/>
      <c r="O29" s="247"/>
      <c r="P29" s="247"/>
      <c r="Q29" s="247"/>
    </row>
    <row r="30" spans="2:17" x14ac:dyDescent="0.25">
      <c r="B30" s="285">
        <v>17</v>
      </c>
      <c r="C30" s="288">
        <f t="shared" si="1"/>
        <v>44362</v>
      </c>
      <c r="D30" s="242">
        <f t="shared" si="2"/>
        <v>0</v>
      </c>
      <c r="E30" s="242">
        <f t="shared" si="3"/>
        <v>0</v>
      </c>
      <c r="F30" s="242">
        <f t="shared" si="4"/>
        <v>0</v>
      </c>
      <c r="G30" s="242">
        <f t="shared" si="0"/>
        <v>0</v>
      </c>
      <c r="I30" s="247"/>
      <c r="J30" s="247"/>
      <c r="K30" s="247"/>
      <c r="L30" s="247"/>
      <c r="M30" s="247"/>
      <c r="N30" s="247"/>
      <c r="O30" s="247"/>
      <c r="P30" s="247"/>
      <c r="Q30" s="247"/>
    </row>
    <row r="31" spans="2:17" x14ac:dyDescent="0.25">
      <c r="B31" s="285">
        <v>18</v>
      </c>
      <c r="C31" s="288">
        <f t="shared" si="1"/>
        <v>44392</v>
      </c>
      <c r="D31" s="242">
        <f t="shared" si="2"/>
        <v>0</v>
      </c>
      <c r="E31" s="242">
        <f t="shared" si="3"/>
        <v>0</v>
      </c>
      <c r="F31" s="242">
        <f t="shared" si="4"/>
        <v>0</v>
      </c>
      <c r="G31" s="242">
        <f t="shared" si="0"/>
        <v>0</v>
      </c>
      <c r="I31" s="247"/>
      <c r="J31" s="247"/>
      <c r="K31" s="247"/>
      <c r="L31" s="247"/>
      <c r="M31" s="247"/>
      <c r="N31" s="247"/>
      <c r="O31" s="247"/>
      <c r="P31" s="247"/>
      <c r="Q31" s="247"/>
    </row>
    <row r="32" spans="2:17" x14ac:dyDescent="0.25">
      <c r="B32" s="285">
        <v>19</v>
      </c>
      <c r="C32" s="288">
        <f t="shared" si="1"/>
        <v>44423</v>
      </c>
      <c r="D32" s="242">
        <f t="shared" si="2"/>
        <v>0</v>
      </c>
      <c r="E32" s="242">
        <f t="shared" si="3"/>
        <v>0</v>
      </c>
      <c r="F32" s="242">
        <f t="shared" si="4"/>
        <v>0</v>
      </c>
      <c r="G32" s="242">
        <f t="shared" si="0"/>
        <v>0</v>
      </c>
      <c r="I32" s="247"/>
      <c r="J32" s="247"/>
      <c r="K32" s="247"/>
      <c r="L32" s="247"/>
      <c r="M32" s="247"/>
      <c r="N32" s="247"/>
      <c r="O32" s="247"/>
      <c r="P32" s="247"/>
      <c r="Q32" s="247"/>
    </row>
    <row r="33" spans="2:17" x14ac:dyDescent="0.25">
      <c r="B33" s="285">
        <v>20</v>
      </c>
      <c r="C33" s="288">
        <f t="shared" si="1"/>
        <v>44454</v>
      </c>
      <c r="D33" s="242">
        <f t="shared" si="2"/>
        <v>0</v>
      </c>
      <c r="E33" s="242">
        <f t="shared" si="3"/>
        <v>0</v>
      </c>
      <c r="F33" s="242">
        <f t="shared" si="4"/>
        <v>0</v>
      </c>
      <c r="G33" s="242">
        <f t="shared" si="0"/>
        <v>0</v>
      </c>
      <c r="I33" s="247"/>
      <c r="J33" s="247"/>
      <c r="K33" s="247"/>
      <c r="L33" s="247"/>
      <c r="M33" s="247"/>
      <c r="N33" s="247"/>
      <c r="O33" s="247"/>
      <c r="P33" s="247"/>
      <c r="Q33" s="247"/>
    </row>
    <row r="34" spans="2:17" x14ac:dyDescent="0.25">
      <c r="B34" s="285">
        <v>21</v>
      </c>
      <c r="C34" s="288">
        <f t="shared" si="1"/>
        <v>44484</v>
      </c>
      <c r="D34" s="242">
        <f t="shared" si="2"/>
        <v>0</v>
      </c>
      <c r="E34" s="242">
        <f t="shared" si="3"/>
        <v>0</v>
      </c>
      <c r="F34" s="242">
        <f t="shared" si="4"/>
        <v>0</v>
      </c>
      <c r="G34" s="242">
        <f t="shared" si="0"/>
        <v>0</v>
      </c>
      <c r="I34" s="247"/>
      <c r="J34" s="247"/>
      <c r="K34" s="247"/>
      <c r="L34" s="247"/>
      <c r="M34" s="247"/>
      <c r="N34" s="247"/>
      <c r="O34" s="247"/>
      <c r="P34" s="247"/>
      <c r="Q34" s="247"/>
    </row>
    <row r="35" spans="2:17" x14ac:dyDescent="0.25">
      <c r="B35" s="285">
        <v>22</v>
      </c>
      <c r="C35" s="288">
        <f t="shared" si="1"/>
        <v>44515</v>
      </c>
      <c r="D35" s="242">
        <f t="shared" si="2"/>
        <v>0</v>
      </c>
      <c r="E35" s="242">
        <f t="shared" si="3"/>
        <v>0</v>
      </c>
      <c r="F35" s="242">
        <f t="shared" si="4"/>
        <v>0</v>
      </c>
      <c r="G35" s="242">
        <f t="shared" si="0"/>
        <v>0</v>
      </c>
      <c r="I35" s="247"/>
      <c r="J35" s="247"/>
      <c r="K35" s="247"/>
      <c r="L35" s="247"/>
      <c r="M35" s="247"/>
      <c r="N35" s="247"/>
      <c r="O35" s="247"/>
      <c r="P35" s="247"/>
      <c r="Q35" s="247"/>
    </row>
    <row r="36" spans="2:17" x14ac:dyDescent="0.25">
      <c r="B36" s="285">
        <v>23</v>
      </c>
      <c r="C36" s="288">
        <f t="shared" si="1"/>
        <v>44545</v>
      </c>
      <c r="D36" s="242">
        <f t="shared" si="2"/>
        <v>0</v>
      </c>
      <c r="E36" s="242">
        <f t="shared" si="3"/>
        <v>0</v>
      </c>
      <c r="F36" s="242">
        <f t="shared" si="4"/>
        <v>0</v>
      </c>
      <c r="G36" s="242">
        <f t="shared" si="0"/>
        <v>0</v>
      </c>
      <c r="I36" s="247"/>
      <c r="J36" s="247"/>
      <c r="K36" s="247"/>
      <c r="L36" s="247"/>
      <c r="M36" s="247"/>
      <c r="N36" s="247"/>
      <c r="O36" s="247"/>
      <c r="P36" s="247"/>
      <c r="Q36" s="247"/>
    </row>
    <row r="37" spans="2:17" x14ac:dyDescent="0.25">
      <c r="B37" s="285">
        <v>24</v>
      </c>
      <c r="C37" s="288">
        <f t="shared" si="1"/>
        <v>44576</v>
      </c>
      <c r="D37" s="242">
        <f t="shared" si="2"/>
        <v>0</v>
      </c>
      <c r="E37" s="242">
        <f t="shared" si="3"/>
        <v>0</v>
      </c>
      <c r="F37" s="242">
        <f t="shared" si="4"/>
        <v>0</v>
      </c>
      <c r="G37" s="242">
        <f t="shared" si="0"/>
        <v>0</v>
      </c>
      <c r="I37" s="247"/>
      <c r="J37" s="247"/>
      <c r="K37" s="247"/>
      <c r="L37" s="247"/>
      <c r="M37" s="247"/>
      <c r="N37" s="247"/>
      <c r="O37" s="247"/>
      <c r="P37" s="247"/>
      <c r="Q37" s="247"/>
    </row>
    <row r="38" spans="2:17" x14ac:dyDescent="0.25">
      <c r="B38" s="285">
        <v>25</v>
      </c>
      <c r="C38" s="288">
        <f t="shared" si="1"/>
        <v>44607</v>
      </c>
      <c r="D38" s="242">
        <f t="shared" si="2"/>
        <v>0</v>
      </c>
      <c r="E38" s="242">
        <f t="shared" si="3"/>
        <v>0</v>
      </c>
      <c r="F38" s="242">
        <f t="shared" si="4"/>
        <v>0</v>
      </c>
      <c r="G38" s="242">
        <f t="shared" si="0"/>
        <v>0</v>
      </c>
      <c r="I38" s="247"/>
      <c r="J38" s="247"/>
      <c r="K38" s="247"/>
      <c r="L38" s="247"/>
      <c r="M38" s="247"/>
      <c r="N38" s="247"/>
      <c r="O38" s="247"/>
      <c r="P38" s="247"/>
      <c r="Q38" s="247"/>
    </row>
    <row r="39" spans="2:17" x14ac:dyDescent="0.25">
      <c r="B39" s="285">
        <v>26</v>
      </c>
      <c r="C39" s="288">
        <f t="shared" si="1"/>
        <v>44635</v>
      </c>
      <c r="D39" s="242">
        <f t="shared" si="2"/>
        <v>0</v>
      </c>
      <c r="E39" s="242">
        <f t="shared" si="3"/>
        <v>0</v>
      </c>
      <c r="F39" s="242">
        <f t="shared" si="4"/>
        <v>0</v>
      </c>
      <c r="G39" s="242">
        <f t="shared" si="0"/>
        <v>0</v>
      </c>
      <c r="I39" s="247"/>
      <c r="J39" s="247"/>
      <c r="K39" s="247"/>
      <c r="L39" s="247"/>
      <c r="M39" s="247"/>
      <c r="N39" s="247"/>
      <c r="O39" s="247"/>
      <c r="P39" s="247"/>
      <c r="Q39" s="247"/>
    </row>
    <row r="40" spans="2:17" x14ac:dyDescent="0.25">
      <c r="B40" s="285">
        <v>27</v>
      </c>
      <c r="C40" s="288">
        <f t="shared" si="1"/>
        <v>44666</v>
      </c>
      <c r="D40" s="242">
        <f t="shared" si="2"/>
        <v>0</v>
      </c>
      <c r="E40" s="242">
        <f t="shared" si="3"/>
        <v>0</v>
      </c>
      <c r="F40" s="242">
        <f t="shared" si="4"/>
        <v>0</v>
      </c>
      <c r="G40" s="242">
        <f t="shared" si="0"/>
        <v>0</v>
      </c>
      <c r="I40" s="247"/>
      <c r="J40" s="247"/>
      <c r="K40" s="247"/>
      <c r="L40" s="247"/>
      <c r="M40" s="247"/>
      <c r="N40" s="247"/>
      <c r="O40" s="247"/>
      <c r="P40" s="247"/>
      <c r="Q40" s="247"/>
    </row>
    <row r="41" spans="2:17" x14ac:dyDescent="0.25">
      <c r="B41" s="285">
        <v>28</v>
      </c>
      <c r="C41" s="288">
        <f t="shared" si="1"/>
        <v>44696</v>
      </c>
      <c r="D41" s="242">
        <f t="shared" si="2"/>
        <v>0</v>
      </c>
      <c r="E41" s="242">
        <f t="shared" si="3"/>
        <v>0</v>
      </c>
      <c r="F41" s="242">
        <f t="shared" si="4"/>
        <v>0</v>
      </c>
      <c r="G41" s="242">
        <f t="shared" si="0"/>
        <v>0</v>
      </c>
      <c r="I41" s="247"/>
      <c r="J41" s="247"/>
      <c r="K41" s="247"/>
      <c r="L41" s="247"/>
      <c r="M41" s="247"/>
      <c r="N41" s="247"/>
      <c r="O41" s="247"/>
      <c r="P41" s="247"/>
      <c r="Q41" s="247"/>
    </row>
    <row r="42" spans="2:17" x14ac:dyDescent="0.25">
      <c r="B42" s="285">
        <v>29</v>
      </c>
      <c r="C42" s="288">
        <f t="shared" si="1"/>
        <v>44727</v>
      </c>
      <c r="D42" s="242">
        <f t="shared" si="2"/>
        <v>0</v>
      </c>
      <c r="E42" s="242">
        <f t="shared" si="3"/>
        <v>0</v>
      </c>
      <c r="F42" s="242">
        <f t="shared" si="4"/>
        <v>0</v>
      </c>
      <c r="G42" s="242">
        <f t="shared" si="0"/>
        <v>0</v>
      </c>
      <c r="I42" s="247"/>
      <c r="J42" s="247"/>
      <c r="K42" s="247"/>
      <c r="L42" s="247"/>
      <c r="M42" s="247"/>
      <c r="N42" s="247"/>
      <c r="O42" s="247"/>
      <c r="P42" s="247"/>
      <c r="Q42" s="247"/>
    </row>
    <row r="43" spans="2:17" x14ac:dyDescent="0.25">
      <c r="B43" s="285">
        <v>30</v>
      </c>
      <c r="C43" s="288">
        <f t="shared" si="1"/>
        <v>44757</v>
      </c>
      <c r="D43" s="242">
        <f t="shared" si="2"/>
        <v>0</v>
      </c>
      <c r="E43" s="242">
        <f t="shared" si="3"/>
        <v>0</v>
      </c>
      <c r="F43" s="242">
        <f t="shared" si="4"/>
        <v>0</v>
      </c>
      <c r="G43" s="242">
        <f t="shared" si="0"/>
        <v>0</v>
      </c>
      <c r="I43" s="247"/>
      <c r="J43" s="247"/>
      <c r="K43" s="247"/>
      <c r="L43" s="247"/>
      <c r="M43" s="247"/>
      <c r="N43" s="247"/>
      <c r="O43" s="247"/>
      <c r="P43" s="247"/>
      <c r="Q43" s="247"/>
    </row>
    <row r="44" spans="2:17" x14ac:dyDescent="0.25">
      <c r="B44" s="285">
        <v>31</v>
      </c>
      <c r="C44" s="288">
        <f t="shared" si="1"/>
        <v>44788</v>
      </c>
      <c r="D44" s="242">
        <f t="shared" si="2"/>
        <v>0</v>
      </c>
      <c r="E44" s="242">
        <f t="shared" si="3"/>
        <v>0</v>
      </c>
      <c r="F44" s="242">
        <f t="shared" si="4"/>
        <v>0</v>
      </c>
      <c r="G44" s="242">
        <f t="shared" si="0"/>
        <v>0</v>
      </c>
      <c r="I44" s="247"/>
      <c r="J44" s="247"/>
      <c r="K44" s="247"/>
      <c r="L44" s="247"/>
      <c r="M44" s="247"/>
      <c r="N44" s="247"/>
      <c r="O44" s="247"/>
      <c r="P44" s="247"/>
      <c r="Q44" s="247"/>
    </row>
    <row r="45" spans="2:17" x14ac:dyDescent="0.25">
      <c r="B45" s="285">
        <v>32</v>
      </c>
      <c r="C45" s="288">
        <f t="shared" si="1"/>
        <v>44819</v>
      </c>
      <c r="D45" s="242">
        <f t="shared" si="2"/>
        <v>0</v>
      </c>
      <c r="E45" s="242">
        <f t="shared" si="3"/>
        <v>0</v>
      </c>
      <c r="F45" s="242">
        <f t="shared" si="4"/>
        <v>0</v>
      </c>
      <c r="G45" s="242">
        <f t="shared" ref="G45:G73" si="5">+F45+E45</f>
        <v>0</v>
      </c>
      <c r="I45" s="247"/>
      <c r="J45" s="247"/>
      <c r="K45" s="247"/>
      <c r="L45" s="247"/>
      <c r="M45" s="247"/>
      <c r="N45" s="247"/>
      <c r="O45" s="247"/>
      <c r="P45" s="247"/>
      <c r="Q45" s="247"/>
    </row>
    <row r="46" spans="2:17" x14ac:dyDescent="0.25">
      <c r="B46" s="285">
        <v>33</v>
      </c>
      <c r="C46" s="288">
        <f t="shared" ref="C46:C73" si="6">EDATE(C45,12/$V$9)</f>
        <v>44849</v>
      </c>
      <c r="D46" s="242">
        <f t="shared" ref="D46:D73" si="7">D45-E46</f>
        <v>0</v>
      </c>
      <c r="E46" s="242">
        <f t="shared" ref="E46:E73" si="8">IF(C46&lt;=$D$9,0,PPMT($D$10/$V$9,(B46-$D$8),$D$7-$D$8,-$D$5))</f>
        <v>0</v>
      </c>
      <c r="F46" s="242">
        <f t="shared" ref="F46:F73" si="9">IF(C46&lt;=$D$9,($D$5*$D$10*(C46-C45)/360),IPMT($D$10/$V$9,(B46-$D$8),$D$7-$D$8,-$D$5))</f>
        <v>0</v>
      </c>
      <c r="G46" s="242">
        <f t="shared" si="5"/>
        <v>0</v>
      </c>
      <c r="I46" s="247"/>
      <c r="J46" s="247"/>
      <c r="K46" s="247"/>
      <c r="L46" s="247"/>
      <c r="M46" s="247"/>
      <c r="N46" s="247"/>
      <c r="O46" s="247"/>
      <c r="P46" s="247"/>
      <c r="Q46" s="247"/>
    </row>
    <row r="47" spans="2:17" x14ac:dyDescent="0.25">
      <c r="B47" s="285">
        <v>34</v>
      </c>
      <c r="C47" s="288">
        <f t="shared" si="6"/>
        <v>44880</v>
      </c>
      <c r="D47" s="242">
        <f t="shared" si="7"/>
        <v>0</v>
      </c>
      <c r="E47" s="242">
        <f t="shared" si="8"/>
        <v>0</v>
      </c>
      <c r="F47" s="242">
        <f t="shared" si="9"/>
        <v>0</v>
      </c>
      <c r="G47" s="242">
        <f t="shared" si="5"/>
        <v>0</v>
      </c>
      <c r="I47" s="247"/>
      <c r="J47" s="247"/>
      <c r="K47" s="247"/>
      <c r="L47" s="247"/>
      <c r="M47" s="247"/>
      <c r="N47" s="247"/>
      <c r="O47" s="247"/>
      <c r="P47" s="247"/>
      <c r="Q47" s="247"/>
    </row>
    <row r="48" spans="2:17" x14ac:dyDescent="0.25">
      <c r="B48" s="285">
        <v>35</v>
      </c>
      <c r="C48" s="288">
        <f t="shared" si="6"/>
        <v>44910</v>
      </c>
      <c r="D48" s="242">
        <f t="shared" si="7"/>
        <v>0</v>
      </c>
      <c r="E48" s="242">
        <f t="shared" si="8"/>
        <v>0</v>
      </c>
      <c r="F48" s="242">
        <f t="shared" si="9"/>
        <v>0</v>
      </c>
      <c r="G48" s="242">
        <f t="shared" si="5"/>
        <v>0</v>
      </c>
      <c r="I48" s="247"/>
      <c r="J48" s="247"/>
      <c r="K48" s="247"/>
      <c r="L48" s="247"/>
      <c r="M48" s="247"/>
      <c r="N48" s="247"/>
      <c r="O48" s="247"/>
      <c r="P48" s="247"/>
      <c r="Q48" s="247"/>
    </row>
    <row r="49" spans="2:17" x14ac:dyDescent="0.25">
      <c r="B49" s="285">
        <v>36</v>
      </c>
      <c r="C49" s="288">
        <f t="shared" si="6"/>
        <v>44941</v>
      </c>
      <c r="D49" s="242">
        <f t="shared" si="7"/>
        <v>0</v>
      </c>
      <c r="E49" s="242">
        <f t="shared" si="8"/>
        <v>0</v>
      </c>
      <c r="F49" s="242">
        <f t="shared" si="9"/>
        <v>0</v>
      </c>
      <c r="G49" s="242">
        <f t="shared" si="5"/>
        <v>0</v>
      </c>
      <c r="I49" s="247"/>
      <c r="J49" s="247"/>
      <c r="K49" s="247"/>
      <c r="L49" s="247"/>
      <c r="M49" s="247"/>
      <c r="N49" s="247"/>
      <c r="O49" s="247"/>
      <c r="P49" s="247"/>
      <c r="Q49" s="247"/>
    </row>
    <row r="50" spans="2:17" x14ac:dyDescent="0.25">
      <c r="B50" s="285">
        <v>37</v>
      </c>
      <c r="C50" s="288">
        <f t="shared" si="6"/>
        <v>44972</v>
      </c>
      <c r="D50" s="242">
        <f t="shared" si="7"/>
        <v>0</v>
      </c>
      <c r="E50" s="242">
        <f t="shared" si="8"/>
        <v>0</v>
      </c>
      <c r="F50" s="242">
        <f t="shared" si="9"/>
        <v>0</v>
      </c>
      <c r="G50" s="242">
        <f t="shared" si="5"/>
        <v>0</v>
      </c>
      <c r="I50" s="247"/>
      <c r="J50" s="247"/>
      <c r="K50" s="247"/>
      <c r="L50" s="247"/>
      <c r="M50" s="247"/>
      <c r="N50" s="247"/>
      <c r="O50" s="247"/>
      <c r="P50" s="247"/>
      <c r="Q50" s="247"/>
    </row>
    <row r="51" spans="2:17" x14ac:dyDescent="0.25">
      <c r="B51" s="285">
        <v>38</v>
      </c>
      <c r="C51" s="288">
        <f t="shared" si="6"/>
        <v>45000</v>
      </c>
      <c r="D51" s="242">
        <f t="shared" si="7"/>
        <v>0</v>
      </c>
      <c r="E51" s="242">
        <f t="shared" si="8"/>
        <v>0</v>
      </c>
      <c r="F51" s="242">
        <f t="shared" si="9"/>
        <v>0</v>
      </c>
      <c r="G51" s="242">
        <f t="shared" si="5"/>
        <v>0</v>
      </c>
      <c r="I51" s="247"/>
      <c r="J51" s="247"/>
      <c r="K51" s="247"/>
      <c r="L51" s="247"/>
      <c r="M51" s="247"/>
      <c r="N51" s="247"/>
      <c r="O51" s="247"/>
      <c r="P51" s="247"/>
      <c r="Q51" s="247"/>
    </row>
    <row r="52" spans="2:17" x14ac:dyDescent="0.25">
      <c r="B52" s="285">
        <v>39</v>
      </c>
      <c r="C52" s="288">
        <f t="shared" si="6"/>
        <v>45031</v>
      </c>
      <c r="D52" s="242">
        <f t="shared" si="7"/>
        <v>0</v>
      </c>
      <c r="E52" s="242">
        <f t="shared" si="8"/>
        <v>0</v>
      </c>
      <c r="F52" s="242">
        <f t="shared" si="9"/>
        <v>0</v>
      </c>
      <c r="G52" s="242">
        <f t="shared" si="5"/>
        <v>0</v>
      </c>
      <c r="I52" s="247"/>
      <c r="J52" s="247"/>
      <c r="K52" s="247"/>
      <c r="L52" s="247"/>
      <c r="M52" s="247"/>
      <c r="N52" s="247"/>
      <c r="O52" s="247"/>
      <c r="P52" s="247"/>
      <c r="Q52" s="247"/>
    </row>
    <row r="53" spans="2:17" x14ac:dyDescent="0.25">
      <c r="B53" s="285">
        <v>40</v>
      </c>
      <c r="C53" s="288">
        <f t="shared" si="6"/>
        <v>45061</v>
      </c>
      <c r="D53" s="242">
        <f t="shared" si="7"/>
        <v>0</v>
      </c>
      <c r="E53" s="242">
        <f t="shared" si="8"/>
        <v>0</v>
      </c>
      <c r="F53" s="242">
        <f t="shared" si="9"/>
        <v>0</v>
      </c>
      <c r="G53" s="242">
        <f t="shared" si="5"/>
        <v>0</v>
      </c>
      <c r="I53" s="247"/>
      <c r="J53" s="247"/>
      <c r="K53" s="247"/>
      <c r="L53" s="247"/>
      <c r="M53" s="247"/>
      <c r="N53" s="247"/>
      <c r="O53" s="247"/>
      <c r="P53" s="247"/>
      <c r="Q53" s="247"/>
    </row>
    <row r="54" spans="2:17" x14ac:dyDescent="0.25">
      <c r="B54" s="285">
        <v>41</v>
      </c>
      <c r="C54" s="288">
        <f t="shared" si="6"/>
        <v>45092</v>
      </c>
      <c r="D54" s="242">
        <f t="shared" si="7"/>
        <v>0</v>
      </c>
      <c r="E54" s="242">
        <f t="shared" si="8"/>
        <v>0</v>
      </c>
      <c r="F54" s="242">
        <f t="shared" si="9"/>
        <v>0</v>
      </c>
      <c r="G54" s="242">
        <f t="shared" si="5"/>
        <v>0</v>
      </c>
      <c r="I54" s="247"/>
      <c r="J54" s="247"/>
      <c r="K54" s="247"/>
      <c r="L54" s="247"/>
      <c r="M54" s="247"/>
      <c r="N54" s="247"/>
      <c r="O54" s="247"/>
      <c r="P54" s="247"/>
      <c r="Q54" s="247"/>
    </row>
    <row r="55" spans="2:17" x14ac:dyDescent="0.25">
      <c r="B55" s="285">
        <v>42</v>
      </c>
      <c r="C55" s="288">
        <f t="shared" si="6"/>
        <v>45122</v>
      </c>
      <c r="D55" s="242">
        <f t="shared" si="7"/>
        <v>0</v>
      </c>
      <c r="E55" s="242">
        <f t="shared" si="8"/>
        <v>0</v>
      </c>
      <c r="F55" s="242">
        <f t="shared" si="9"/>
        <v>0</v>
      </c>
      <c r="G55" s="242">
        <f t="shared" si="5"/>
        <v>0</v>
      </c>
      <c r="I55" s="247"/>
      <c r="J55" s="247"/>
      <c r="K55" s="247"/>
      <c r="L55" s="247"/>
      <c r="M55" s="247"/>
      <c r="N55" s="247"/>
      <c r="O55" s="247"/>
      <c r="P55" s="247"/>
      <c r="Q55" s="247"/>
    </row>
    <row r="56" spans="2:17" x14ac:dyDescent="0.25">
      <c r="B56" s="285">
        <v>43</v>
      </c>
      <c r="C56" s="288">
        <f t="shared" si="6"/>
        <v>45153</v>
      </c>
      <c r="D56" s="242">
        <f t="shared" si="7"/>
        <v>0</v>
      </c>
      <c r="E56" s="242">
        <f t="shared" si="8"/>
        <v>0</v>
      </c>
      <c r="F56" s="242">
        <f t="shared" si="9"/>
        <v>0</v>
      </c>
      <c r="G56" s="242">
        <f t="shared" si="5"/>
        <v>0</v>
      </c>
      <c r="I56" s="247"/>
      <c r="J56" s="247"/>
      <c r="K56" s="247"/>
      <c r="L56" s="247"/>
      <c r="M56" s="247"/>
      <c r="N56" s="247"/>
      <c r="O56" s="247"/>
      <c r="P56" s="247"/>
      <c r="Q56" s="247"/>
    </row>
    <row r="57" spans="2:17" x14ac:dyDescent="0.25">
      <c r="B57" s="285">
        <v>44</v>
      </c>
      <c r="C57" s="288">
        <f t="shared" si="6"/>
        <v>45184</v>
      </c>
      <c r="D57" s="242">
        <f t="shared" si="7"/>
        <v>0</v>
      </c>
      <c r="E57" s="242">
        <f t="shared" si="8"/>
        <v>0</v>
      </c>
      <c r="F57" s="242">
        <f t="shared" si="9"/>
        <v>0</v>
      </c>
      <c r="G57" s="242">
        <f t="shared" si="5"/>
        <v>0</v>
      </c>
      <c r="I57" s="247"/>
      <c r="J57" s="247"/>
      <c r="K57" s="247"/>
      <c r="L57" s="247"/>
      <c r="M57" s="247"/>
      <c r="N57" s="247"/>
      <c r="O57" s="247"/>
      <c r="P57" s="247"/>
      <c r="Q57" s="247"/>
    </row>
    <row r="58" spans="2:17" x14ac:dyDescent="0.25">
      <c r="B58" s="285">
        <v>45</v>
      </c>
      <c r="C58" s="288">
        <f t="shared" si="6"/>
        <v>45214</v>
      </c>
      <c r="D58" s="242">
        <f t="shared" si="7"/>
        <v>0</v>
      </c>
      <c r="E58" s="242">
        <f t="shared" si="8"/>
        <v>0</v>
      </c>
      <c r="F58" s="242">
        <f t="shared" si="9"/>
        <v>0</v>
      </c>
      <c r="G58" s="242">
        <f t="shared" si="5"/>
        <v>0</v>
      </c>
      <c r="I58" s="247"/>
      <c r="J58" s="247"/>
      <c r="K58" s="247"/>
      <c r="L58" s="247"/>
      <c r="M58" s="247"/>
      <c r="N58" s="247"/>
      <c r="O58" s="247"/>
      <c r="P58" s="247"/>
      <c r="Q58" s="247"/>
    </row>
    <row r="59" spans="2:17" x14ac:dyDescent="0.25">
      <c r="B59" s="285">
        <v>46</v>
      </c>
      <c r="C59" s="288">
        <f t="shared" si="6"/>
        <v>45245</v>
      </c>
      <c r="D59" s="242">
        <f t="shared" si="7"/>
        <v>0</v>
      </c>
      <c r="E59" s="242">
        <f t="shared" si="8"/>
        <v>0</v>
      </c>
      <c r="F59" s="242">
        <f t="shared" si="9"/>
        <v>0</v>
      </c>
      <c r="G59" s="242">
        <f t="shared" si="5"/>
        <v>0</v>
      </c>
      <c r="I59" s="247"/>
      <c r="J59" s="247"/>
      <c r="K59" s="247"/>
      <c r="L59" s="247"/>
      <c r="M59" s="247"/>
      <c r="N59" s="247"/>
      <c r="O59" s="247"/>
      <c r="P59" s="247"/>
      <c r="Q59" s="247"/>
    </row>
    <row r="60" spans="2:17" x14ac:dyDescent="0.25">
      <c r="B60" s="285">
        <v>47</v>
      </c>
      <c r="C60" s="288">
        <f t="shared" si="6"/>
        <v>45275</v>
      </c>
      <c r="D60" s="242">
        <f t="shared" si="7"/>
        <v>0</v>
      </c>
      <c r="E60" s="242">
        <f t="shared" si="8"/>
        <v>0</v>
      </c>
      <c r="F60" s="242">
        <f t="shared" si="9"/>
        <v>0</v>
      </c>
      <c r="G60" s="242">
        <f t="shared" si="5"/>
        <v>0</v>
      </c>
      <c r="I60" s="247"/>
      <c r="J60" s="247"/>
      <c r="K60" s="247"/>
      <c r="L60" s="247"/>
      <c r="M60" s="247"/>
      <c r="N60" s="247"/>
      <c r="O60" s="247"/>
      <c r="P60" s="247"/>
      <c r="Q60" s="247"/>
    </row>
    <row r="61" spans="2:17" x14ac:dyDescent="0.25">
      <c r="B61" s="285">
        <v>48</v>
      </c>
      <c r="C61" s="288">
        <f t="shared" si="6"/>
        <v>45306</v>
      </c>
      <c r="D61" s="242">
        <f t="shared" si="7"/>
        <v>0</v>
      </c>
      <c r="E61" s="242">
        <f t="shared" si="8"/>
        <v>0</v>
      </c>
      <c r="F61" s="242">
        <f t="shared" si="9"/>
        <v>0</v>
      </c>
      <c r="G61" s="242">
        <f t="shared" si="5"/>
        <v>0</v>
      </c>
      <c r="I61" s="247"/>
      <c r="J61" s="247"/>
      <c r="K61" s="247"/>
      <c r="L61" s="247"/>
      <c r="M61" s="247"/>
      <c r="N61" s="247"/>
      <c r="O61" s="247"/>
      <c r="P61" s="247"/>
      <c r="Q61" s="247"/>
    </row>
    <row r="62" spans="2:17" x14ac:dyDescent="0.25">
      <c r="B62" s="285">
        <v>49</v>
      </c>
      <c r="C62" s="288">
        <f t="shared" si="6"/>
        <v>45337</v>
      </c>
      <c r="D62" s="242">
        <f t="shared" si="7"/>
        <v>0</v>
      </c>
      <c r="E62" s="242">
        <f t="shared" si="8"/>
        <v>0</v>
      </c>
      <c r="F62" s="242">
        <f t="shared" si="9"/>
        <v>0</v>
      </c>
      <c r="G62" s="242">
        <f t="shared" si="5"/>
        <v>0</v>
      </c>
      <c r="I62" s="247"/>
      <c r="J62" s="247"/>
      <c r="K62" s="247"/>
      <c r="L62" s="247"/>
      <c r="M62" s="247"/>
      <c r="N62" s="247"/>
      <c r="O62" s="247"/>
      <c r="P62" s="247"/>
      <c r="Q62" s="247"/>
    </row>
    <row r="63" spans="2:17" x14ac:dyDescent="0.25">
      <c r="B63" s="285">
        <v>50</v>
      </c>
      <c r="C63" s="288">
        <f t="shared" si="6"/>
        <v>45366</v>
      </c>
      <c r="D63" s="242">
        <f t="shared" si="7"/>
        <v>0</v>
      </c>
      <c r="E63" s="242">
        <f t="shared" si="8"/>
        <v>0</v>
      </c>
      <c r="F63" s="242">
        <f t="shared" si="9"/>
        <v>0</v>
      </c>
      <c r="G63" s="242">
        <f t="shared" si="5"/>
        <v>0</v>
      </c>
      <c r="I63" s="247"/>
      <c r="J63" s="247"/>
      <c r="K63" s="247"/>
      <c r="L63" s="247"/>
      <c r="M63" s="247"/>
      <c r="N63" s="247"/>
      <c r="O63" s="247"/>
      <c r="P63" s="247"/>
      <c r="Q63" s="247"/>
    </row>
    <row r="64" spans="2:17" x14ac:dyDescent="0.25">
      <c r="B64" s="285">
        <v>51</v>
      </c>
      <c r="C64" s="288">
        <f t="shared" si="6"/>
        <v>45397</v>
      </c>
      <c r="D64" s="242">
        <f t="shared" si="7"/>
        <v>0</v>
      </c>
      <c r="E64" s="242">
        <f t="shared" si="8"/>
        <v>0</v>
      </c>
      <c r="F64" s="242">
        <f t="shared" si="9"/>
        <v>0</v>
      </c>
      <c r="G64" s="242">
        <f t="shared" si="5"/>
        <v>0</v>
      </c>
      <c r="I64" s="247"/>
      <c r="J64" s="247"/>
      <c r="K64" s="247"/>
      <c r="L64" s="247"/>
      <c r="M64" s="247"/>
      <c r="N64" s="247"/>
      <c r="O64" s="247"/>
      <c r="P64" s="247"/>
      <c r="Q64" s="247"/>
    </row>
    <row r="65" spans="2:17" x14ac:dyDescent="0.25">
      <c r="B65" s="285">
        <v>52</v>
      </c>
      <c r="C65" s="288">
        <f t="shared" si="6"/>
        <v>45427</v>
      </c>
      <c r="D65" s="242">
        <f t="shared" si="7"/>
        <v>0</v>
      </c>
      <c r="E65" s="242">
        <f t="shared" si="8"/>
        <v>0</v>
      </c>
      <c r="F65" s="242">
        <f t="shared" si="9"/>
        <v>0</v>
      </c>
      <c r="G65" s="242">
        <f t="shared" si="5"/>
        <v>0</v>
      </c>
      <c r="I65" s="247"/>
      <c r="J65" s="247"/>
      <c r="K65" s="247"/>
      <c r="L65" s="247"/>
      <c r="M65" s="247"/>
      <c r="N65" s="247"/>
      <c r="O65" s="247"/>
      <c r="P65" s="247"/>
      <c r="Q65" s="247"/>
    </row>
    <row r="66" spans="2:17" x14ac:dyDescent="0.25">
      <c r="B66" s="285">
        <v>53</v>
      </c>
      <c r="C66" s="288">
        <f t="shared" si="6"/>
        <v>45458</v>
      </c>
      <c r="D66" s="242">
        <f t="shared" si="7"/>
        <v>0</v>
      </c>
      <c r="E66" s="242">
        <f t="shared" si="8"/>
        <v>0</v>
      </c>
      <c r="F66" s="242">
        <f t="shared" si="9"/>
        <v>0</v>
      </c>
      <c r="G66" s="242">
        <f t="shared" si="5"/>
        <v>0</v>
      </c>
      <c r="I66" s="247"/>
      <c r="J66" s="247"/>
      <c r="K66" s="247"/>
      <c r="L66" s="247"/>
      <c r="M66" s="247"/>
      <c r="N66" s="247"/>
      <c r="O66" s="247"/>
      <c r="P66" s="247"/>
      <c r="Q66" s="247"/>
    </row>
    <row r="67" spans="2:17" x14ac:dyDescent="0.25">
      <c r="B67" s="285">
        <v>54</v>
      </c>
      <c r="C67" s="288">
        <f t="shared" si="6"/>
        <v>45488</v>
      </c>
      <c r="D67" s="242">
        <f t="shared" si="7"/>
        <v>0</v>
      </c>
      <c r="E67" s="242">
        <f t="shared" si="8"/>
        <v>0</v>
      </c>
      <c r="F67" s="242">
        <f t="shared" si="9"/>
        <v>0</v>
      </c>
      <c r="G67" s="242">
        <f t="shared" si="5"/>
        <v>0</v>
      </c>
      <c r="I67" s="247"/>
      <c r="J67" s="247"/>
      <c r="K67" s="247"/>
      <c r="L67" s="247"/>
      <c r="M67" s="247"/>
      <c r="N67" s="247"/>
      <c r="O67" s="247"/>
      <c r="P67" s="247"/>
      <c r="Q67" s="247"/>
    </row>
    <row r="68" spans="2:17" x14ac:dyDescent="0.25">
      <c r="B68" s="285">
        <v>55</v>
      </c>
      <c r="C68" s="288">
        <f t="shared" si="6"/>
        <v>45519</v>
      </c>
      <c r="D68" s="242">
        <f t="shared" si="7"/>
        <v>0</v>
      </c>
      <c r="E68" s="242">
        <f t="shared" si="8"/>
        <v>0</v>
      </c>
      <c r="F68" s="242">
        <f t="shared" si="9"/>
        <v>0</v>
      </c>
      <c r="G68" s="242">
        <f t="shared" si="5"/>
        <v>0</v>
      </c>
      <c r="I68" s="247"/>
      <c r="J68" s="247"/>
      <c r="K68" s="247"/>
      <c r="L68" s="247"/>
      <c r="M68" s="247"/>
      <c r="N68" s="247"/>
      <c r="O68" s="247"/>
      <c r="P68" s="247"/>
      <c r="Q68" s="247"/>
    </row>
    <row r="69" spans="2:17" x14ac:dyDescent="0.25">
      <c r="B69" s="285">
        <v>56</v>
      </c>
      <c r="C69" s="288">
        <f t="shared" si="6"/>
        <v>45550</v>
      </c>
      <c r="D69" s="242">
        <f t="shared" si="7"/>
        <v>0</v>
      </c>
      <c r="E69" s="242">
        <f t="shared" si="8"/>
        <v>0</v>
      </c>
      <c r="F69" s="242">
        <f t="shared" si="9"/>
        <v>0</v>
      </c>
      <c r="G69" s="242">
        <f t="shared" si="5"/>
        <v>0</v>
      </c>
      <c r="I69" s="247"/>
      <c r="J69" s="247"/>
      <c r="K69" s="247"/>
      <c r="L69" s="247"/>
      <c r="M69" s="247"/>
      <c r="N69" s="247"/>
      <c r="O69" s="247"/>
      <c r="P69" s="247"/>
      <c r="Q69" s="247"/>
    </row>
    <row r="70" spans="2:17" x14ac:dyDescent="0.25">
      <c r="B70" s="285">
        <v>57</v>
      </c>
      <c r="C70" s="288">
        <f t="shared" si="6"/>
        <v>45580</v>
      </c>
      <c r="D70" s="242">
        <f t="shared" si="7"/>
        <v>0</v>
      </c>
      <c r="E70" s="242">
        <f t="shared" si="8"/>
        <v>0</v>
      </c>
      <c r="F70" s="242">
        <f t="shared" si="9"/>
        <v>0</v>
      </c>
      <c r="G70" s="242">
        <f t="shared" si="5"/>
        <v>0</v>
      </c>
      <c r="I70" s="247"/>
      <c r="J70" s="247"/>
      <c r="K70" s="247"/>
      <c r="L70" s="247"/>
      <c r="M70" s="247"/>
      <c r="N70" s="247"/>
      <c r="O70" s="247"/>
      <c r="P70" s="247"/>
      <c r="Q70" s="247"/>
    </row>
    <row r="71" spans="2:17" x14ac:dyDescent="0.25">
      <c r="B71" s="285">
        <v>58</v>
      </c>
      <c r="C71" s="288">
        <f t="shared" si="6"/>
        <v>45611</v>
      </c>
      <c r="D71" s="242">
        <f t="shared" si="7"/>
        <v>0</v>
      </c>
      <c r="E71" s="242">
        <f t="shared" si="8"/>
        <v>0</v>
      </c>
      <c r="F71" s="242">
        <f t="shared" si="9"/>
        <v>0</v>
      </c>
      <c r="G71" s="242">
        <f t="shared" si="5"/>
        <v>0</v>
      </c>
      <c r="I71" s="247"/>
      <c r="J71" s="247"/>
      <c r="K71" s="247"/>
      <c r="L71" s="247"/>
      <c r="M71" s="247"/>
      <c r="N71" s="247"/>
      <c r="O71" s="247"/>
      <c r="P71" s="247"/>
      <c r="Q71" s="247"/>
    </row>
    <row r="72" spans="2:17" x14ac:dyDescent="0.25">
      <c r="B72" s="285">
        <v>59</v>
      </c>
      <c r="C72" s="288">
        <f t="shared" si="6"/>
        <v>45641</v>
      </c>
      <c r="D72" s="242">
        <f t="shared" si="7"/>
        <v>0</v>
      </c>
      <c r="E72" s="242">
        <f t="shared" si="8"/>
        <v>0</v>
      </c>
      <c r="F72" s="242">
        <f t="shared" si="9"/>
        <v>0</v>
      </c>
      <c r="G72" s="242">
        <f t="shared" si="5"/>
        <v>0</v>
      </c>
      <c r="I72" s="247"/>
      <c r="J72" s="247"/>
      <c r="K72" s="247"/>
      <c r="L72" s="247"/>
      <c r="M72" s="247"/>
      <c r="N72" s="247"/>
      <c r="O72" s="247"/>
      <c r="P72" s="247"/>
      <c r="Q72" s="247"/>
    </row>
    <row r="73" spans="2:17" x14ac:dyDescent="0.25">
      <c r="B73" s="285">
        <v>60</v>
      </c>
      <c r="C73" s="288">
        <f t="shared" si="6"/>
        <v>45672</v>
      </c>
      <c r="D73" s="242">
        <f t="shared" si="7"/>
        <v>0</v>
      </c>
      <c r="E73" s="242">
        <f t="shared" si="8"/>
        <v>0</v>
      </c>
      <c r="F73" s="242">
        <f t="shared" si="9"/>
        <v>0</v>
      </c>
      <c r="G73" s="242">
        <f t="shared" si="5"/>
        <v>0</v>
      </c>
      <c r="I73" s="247"/>
      <c r="J73" s="247"/>
      <c r="K73" s="247"/>
      <c r="L73" s="247"/>
      <c r="M73" s="247"/>
      <c r="N73" s="247"/>
      <c r="O73" s="247"/>
      <c r="P73" s="247"/>
      <c r="Q73" s="247"/>
    </row>
    <row r="74" spans="2:17" x14ac:dyDescent="0.25">
      <c r="D74" s="247"/>
      <c r="E74" s="247"/>
      <c r="F74" s="247"/>
      <c r="G74" s="247"/>
    </row>
  </sheetData>
  <sheetProtection password="C71F" sheet="1" objects="1" scenarios="1"/>
  <mergeCells count="3">
    <mergeCell ref="S2:W2"/>
    <mergeCell ref="F4:G4"/>
    <mergeCell ref="F10:G10"/>
  </mergeCells>
  <conditionalFormatting sqref="B13:G73 I13:Q73">
    <cfRule type="expression" dxfId="0" priority="1" stopIfTrue="1">
      <formula>$B13&gt;$D$7</formula>
    </cfRule>
  </conditionalFormatting>
  <dataValidations count="3">
    <dataValidation type="list" allowBlank="1" showInputMessage="1" showErrorMessage="1" sqref="H9">
      <formula1>$T$4:$T$7</formula1>
    </dataValidation>
    <dataValidation type="whole" operator="lessThanOrEqual" allowBlank="1" showInputMessage="1" showErrorMessage="1" errorTitle="PLAZO DE CARENCIA" error="LA CARENCIA NO PUEDE SER SUPERIOR AL PLAZO DEL PRESTAMO" sqref="D8">
      <formula1>D7</formula1>
    </dataValidation>
    <dataValidation type="whole" operator="lessThanOrEqual" allowBlank="1" showInputMessage="1" showErrorMessage="1" errorTitle="PLAZO MAXIMO" error="360 PERIODOS" sqref="D7">
      <formula1>360</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D1" zoomScaleNormal="100" workbookViewId="0">
      <selection activeCell="N4" sqref="N4"/>
    </sheetView>
  </sheetViews>
  <sheetFormatPr baseColWidth="10" defaultColWidth="9.140625" defaultRowHeight="15" x14ac:dyDescent="0.25"/>
  <cols>
    <col min="1" max="1" width="44.28515625" bestFit="1" customWidth="1"/>
    <col min="2" max="2" width="11.7109375" bestFit="1" customWidth="1"/>
    <col min="3" max="3" width="27.42578125" customWidth="1"/>
    <col min="4" max="4" width="15.85546875" customWidth="1"/>
    <col min="5" max="5" width="20.5703125" customWidth="1"/>
    <col min="6" max="6" width="41" bestFit="1" customWidth="1"/>
    <col min="7" max="7" width="16.42578125" bestFit="1" customWidth="1"/>
    <col min="8" max="8" width="4.28515625" bestFit="1" customWidth="1"/>
    <col min="9" max="9" width="4.28515625" customWidth="1"/>
    <col min="10" max="1024" width="10.7109375" customWidth="1"/>
  </cols>
  <sheetData>
    <row r="1" spans="1:14" x14ac:dyDescent="0.25">
      <c r="A1" t="s">
        <v>1248</v>
      </c>
      <c r="B1" t="s">
        <v>1248</v>
      </c>
      <c r="C1" t="s">
        <v>1248</v>
      </c>
      <c r="D1" t="s">
        <v>1248</v>
      </c>
      <c r="E1" t="s">
        <v>1248</v>
      </c>
      <c r="F1" t="s">
        <v>1248</v>
      </c>
      <c r="G1" t="s">
        <v>1248</v>
      </c>
      <c r="H1" t="s">
        <v>1248</v>
      </c>
      <c r="I1" t="s">
        <v>1248</v>
      </c>
      <c r="J1" t="s">
        <v>1248</v>
      </c>
      <c r="K1" t="s">
        <v>1248</v>
      </c>
      <c r="L1" t="s">
        <v>1248</v>
      </c>
      <c r="M1" t="s">
        <v>1248</v>
      </c>
      <c r="N1" t="s">
        <v>1248</v>
      </c>
    </row>
    <row r="2" spans="1:14" s="1" customFormat="1" x14ac:dyDescent="0.25">
      <c r="A2" t="s">
        <v>1130</v>
      </c>
      <c r="B2" t="s">
        <v>1225</v>
      </c>
      <c r="C2" t="s">
        <v>1137</v>
      </c>
      <c r="D2" t="s">
        <v>20</v>
      </c>
      <c r="E2" t="s">
        <v>21</v>
      </c>
      <c r="F2" s="2" t="s">
        <v>22</v>
      </c>
      <c r="G2" t="s">
        <v>1012</v>
      </c>
      <c r="H2" t="s">
        <v>19</v>
      </c>
      <c r="I2" t="s">
        <v>1042</v>
      </c>
      <c r="J2" t="s">
        <v>1036</v>
      </c>
      <c r="K2" t="s">
        <v>1042</v>
      </c>
      <c r="L2" t="s">
        <v>1097</v>
      </c>
      <c r="M2" t="s">
        <v>1220</v>
      </c>
      <c r="N2" s="1" t="s">
        <v>1285</v>
      </c>
    </row>
    <row r="3" spans="1:14" x14ac:dyDescent="0.25">
      <c r="A3" t="s">
        <v>1131</v>
      </c>
      <c r="B3" t="s">
        <v>1226</v>
      </c>
      <c r="C3" t="s">
        <v>1138</v>
      </c>
      <c r="D3" t="s">
        <v>23</v>
      </c>
      <c r="E3" t="s">
        <v>26</v>
      </c>
      <c r="F3" s="2" t="s">
        <v>25</v>
      </c>
      <c r="G3" t="s">
        <v>1013</v>
      </c>
      <c r="H3" t="s">
        <v>1015</v>
      </c>
      <c r="I3" t="s">
        <v>1043</v>
      </c>
      <c r="J3" t="s">
        <v>1037</v>
      </c>
      <c r="K3" t="s">
        <v>1043</v>
      </c>
      <c r="L3" t="s">
        <v>1098</v>
      </c>
      <c r="M3" t="s">
        <v>1219</v>
      </c>
      <c r="N3" t="s">
        <v>1286</v>
      </c>
    </row>
    <row r="4" spans="1:14" x14ac:dyDescent="0.25">
      <c r="A4" t="s">
        <v>1132</v>
      </c>
      <c r="B4" t="s">
        <v>5</v>
      </c>
      <c r="C4" t="s">
        <v>1139</v>
      </c>
      <c r="E4" t="s">
        <v>1224</v>
      </c>
      <c r="F4" s="2" t="s">
        <v>27</v>
      </c>
      <c r="G4" t="s">
        <v>1014</v>
      </c>
      <c r="H4" t="s">
        <v>1017</v>
      </c>
      <c r="J4" t="s">
        <v>1122</v>
      </c>
      <c r="L4" t="s">
        <v>1099</v>
      </c>
      <c r="M4" t="s">
        <v>1218</v>
      </c>
    </row>
    <row r="5" spans="1:14" x14ac:dyDescent="0.25">
      <c r="A5" t="s">
        <v>1133</v>
      </c>
      <c r="B5" t="s">
        <v>37</v>
      </c>
      <c r="C5" t="s">
        <v>1140</v>
      </c>
      <c r="F5" s="2" t="s">
        <v>28</v>
      </c>
      <c r="G5" t="s">
        <v>1102</v>
      </c>
      <c r="H5" t="s">
        <v>1016</v>
      </c>
      <c r="J5" t="s">
        <v>1123</v>
      </c>
      <c r="L5" t="s">
        <v>1100</v>
      </c>
      <c r="M5" t="s">
        <v>1165</v>
      </c>
    </row>
    <row r="6" spans="1:14" x14ac:dyDescent="0.25">
      <c r="A6" t="s">
        <v>1134</v>
      </c>
      <c r="B6" t="s">
        <v>1027</v>
      </c>
      <c r="C6" t="s">
        <v>1141</v>
      </c>
      <c r="F6" s="2" t="s">
        <v>29</v>
      </c>
      <c r="J6" t="s">
        <v>1124</v>
      </c>
      <c r="M6" t="s">
        <v>1166</v>
      </c>
    </row>
    <row r="7" spans="1:14" x14ac:dyDescent="0.25">
      <c r="A7" t="s">
        <v>1135</v>
      </c>
      <c r="B7" t="s">
        <v>1033</v>
      </c>
      <c r="C7" t="s">
        <v>1142</v>
      </c>
      <c r="F7" s="2" t="s">
        <v>30</v>
      </c>
      <c r="J7" t="s">
        <v>24</v>
      </c>
      <c r="M7" t="s">
        <v>1167</v>
      </c>
    </row>
    <row r="8" spans="1:14" x14ac:dyDescent="0.25">
      <c r="A8" t="s">
        <v>1136</v>
      </c>
      <c r="B8" t="s">
        <v>1028</v>
      </c>
      <c r="C8" t="s">
        <v>1143</v>
      </c>
      <c r="F8" s="2" t="s">
        <v>31</v>
      </c>
      <c r="M8" t="s">
        <v>1168</v>
      </c>
    </row>
    <row r="9" spans="1:14" x14ac:dyDescent="0.25">
      <c r="B9" t="s">
        <v>1026</v>
      </c>
      <c r="C9" t="s">
        <v>1144</v>
      </c>
      <c r="F9" s="2" t="s">
        <v>32</v>
      </c>
      <c r="M9" t="s">
        <v>1169</v>
      </c>
    </row>
    <row r="10" spans="1:14" x14ac:dyDescent="0.25">
      <c r="B10" t="s">
        <v>1029</v>
      </c>
      <c r="C10" t="s">
        <v>1145</v>
      </c>
      <c r="F10" s="2" t="s">
        <v>33</v>
      </c>
      <c r="M10" t="s">
        <v>1170</v>
      </c>
    </row>
    <row r="11" spans="1:14" x14ac:dyDescent="0.25">
      <c r="B11" t="s">
        <v>1030</v>
      </c>
      <c r="C11" t="s">
        <v>1158</v>
      </c>
      <c r="F11" s="2" t="s">
        <v>34</v>
      </c>
      <c r="M11" t="s">
        <v>1171</v>
      </c>
    </row>
    <row r="12" spans="1:14" x14ac:dyDescent="0.25">
      <c r="B12" t="s">
        <v>1031</v>
      </c>
      <c r="C12" t="s">
        <v>1146</v>
      </c>
      <c r="F12" s="2" t="s">
        <v>35</v>
      </c>
      <c r="M12" t="s">
        <v>1172</v>
      </c>
    </row>
    <row r="13" spans="1:14" x14ac:dyDescent="0.25">
      <c r="B13" t="s">
        <v>1032</v>
      </c>
      <c r="C13" t="s">
        <v>1147</v>
      </c>
      <c r="F13" s="2" t="s">
        <v>36</v>
      </c>
      <c r="M13" t="s">
        <v>1173</v>
      </c>
    </row>
    <row r="14" spans="1:14" x14ac:dyDescent="0.25">
      <c r="B14" t="s">
        <v>1034</v>
      </c>
      <c r="C14" t="s">
        <v>1148</v>
      </c>
      <c r="F14" s="2" t="s">
        <v>38</v>
      </c>
      <c r="M14" t="s">
        <v>1174</v>
      </c>
    </row>
    <row r="15" spans="1:14" x14ac:dyDescent="0.25">
      <c r="B15" t="s">
        <v>1035</v>
      </c>
      <c r="C15" t="s">
        <v>1149</v>
      </c>
      <c r="F15" s="2" t="s">
        <v>39</v>
      </c>
      <c r="M15" t="s">
        <v>1175</v>
      </c>
    </row>
    <row r="16" spans="1:14" x14ac:dyDescent="0.25">
      <c r="C16" t="s">
        <v>1150</v>
      </c>
      <c r="F16" s="2" t="s">
        <v>40</v>
      </c>
      <c r="M16" t="s">
        <v>1176</v>
      </c>
    </row>
    <row r="17" spans="3:13" x14ac:dyDescent="0.25">
      <c r="C17" t="s">
        <v>1151</v>
      </c>
      <c r="F17" s="2" t="s">
        <v>41</v>
      </c>
      <c r="M17" t="s">
        <v>1177</v>
      </c>
    </row>
    <row r="18" spans="3:13" x14ac:dyDescent="0.25">
      <c r="C18" t="s">
        <v>1152</v>
      </c>
      <c r="F18" s="2" t="s">
        <v>42</v>
      </c>
      <c r="M18" t="s">
        <v>1178</v>
      </c>
    </row>
    <row r="19" spans="3:13" x14ac:dyDescent="0.25">
      <c r="C19" t="s">
        <v>1153</v>
      </c>
      <c r="F19" s="2" t="s">
        <v>43</v>
      </c>
      <c r="M19" t="s">
        <v>1179</v>
      </c>
    </row>
    <row r="20" spans="3:13" x14ac:dyDescent="0.25">
      <c r="C20" t="s">
        <v>1154</v>
      </c>
      <c r="F20" s="2" t="s">
        <v>44</v>
      </c>
      <c r="M20" t="s">
        <v>1180</v>
      </c>
    </row>
    <row r="21" spans="3:13" x14ac:dyDescent="0.25">
      <c r="C21" t="s">
        <v>1155</v>
      </c>
      <c r="F21" s="2" t="s">
        <v>45</v>
      </c>
      <c r="M21" t="s">
        <v>1181</v>
      </c>
    </row>
    <row r="22" spans="3:13" x14ac:dyDescent="0.25">
      <c r="C22" t="s">
        <v>1156</v>
      </c>
      <c r="F22" s="2" t="s">
        <v>46</v>
      </c>
      <c r="M22" t="s">
        <v>1182</v>
      </c>
    </row>
    <row r="23" spans="3:13" x14ac:dyDescent="0.25">
      <c r="C23" t="s">
        <v>1157</v>
      </c>
      <c r="F23" s="2" t="s">
        <v>47</v>
      </c>
      <c r="M23" t="s">
        <v>1183</v>
      </c>
    </row>
    <row r="24" spans="3:13" x14ac:dyDescent="0.25">
      <c r="C24" t="s">
        <v>1159</v>
      </c>
      <c r="F24" s="3" t="s">
        <v>48</v>
      </c>
      <c r="M24" t="s">
        <v>1184</v>
      </c>
    </row>
    <row r="25" spans="3:13" x14ac:dyDescent="0.25">
      <c r="C25" t="s">
        <v>1160</v>
      </c>
      <c r="F25" s="3" t="s">
        <v>49</v>
      </c>
      <c r="M25" t="s">
        <v>1185</v>
      </c>
    </row>
    <row r="26" spans="3:13" x14ac:dyDescent="0.25">
      <c r="C26" t="s">
        <v>1161</v>
      </c>
      <c r="M26" t="s">
        <v>1186</v>
      </c>
    </row>
    <row r="27" spans="3:13" x14ac:dyDescent="0.25">
      <c r="C27" t="s">
        <v>1162</v>
      </c>
      <c r="M27" t="s">
        <v>1187</v>
      </c>
    </row>
    <row r="28" spans="3:13" x14ac:dyDescent="0.25">
      <c r="C28" t="s">
        <v>1163</v>
      </c>
      <c r="M28" t="s">
        <v>1188</v>
      </c>
    </row>
    <row r="29" spans="3:13" x14ac:dyDescent="0.25">
      <c r="C29" t="s">
        <v>1164</v>
      </c>
      <c r="M29" t="s">
        <v>1189</v>
      </c>
    </row>
    <row r="30" spans="3:13" x14ac:dyDescent="0.25">
      <c r="M30" t="s">
        <v>1217</v>
      </c>
    </row>
    <row r="31" spans="3:13" x14ac:dyDescent="0.25">
      <c r="M31" t="s">
        <v>1190</v>
      </c>
    </row>
    <row r="32" spans="3:13" x14ac:dyDescent="0.25">
      <c r="M32" t="s">
        <v>1191</v>
      </c>
    </row>
    <row r="33" spans="13:13" x14ac:dyDescent="0.25">
      <c r="M33" t="s">
        <v>1192</v>
      </c>
    </row>
    <row r="34" spans="13:13" x14ac:dyDescent="0.25">
      <c r="M34" t="s">
        <v>1193</v>
      </c>
    </row>
    <row r="35" spans="13:13" x14ac:dyDescent="0.25">
      <c r="M35" t="s">
        <v>1194</v>
      </c>
    </row>
    <row r="36" spans="13:13" x14ac:dyDescent="0.25">
      <c r="M36" t="s">
        <v>1195</v>
      </c>
    </row>
    <row r="37" spans="13:13" x14ac:dyDescent="0.25">
      <c r="M37" t="s">
        <v>1196</v>
      </c>
    </row>
    <row r="38" spans="13:13" x14ac:dyDescent="0.25">
      <c r="M38" t="s">
        <v>1197</v>
      </c>
    </row>
    <row r="39" spans="13:13" x14ac:dyDescent="0.25">
      <c r="M39" t="s">
        <v>1198</v>
      </c>
    </row>
    <row r="40" spans="13:13" x14ac:dyDescent="0.25">
      <c r="M40" t="s">
        <v>1199</v>
      </c>
    </row>
    <row r="41" spans="13:13" x14ac:dyDescent="0.25">
      <c r="M41" t="s">
        <v>1200</v>
      </c>
    </row>
    <row r="42" spans="13:13" x14ac:dyDescent="0.25">
      <c r="M42" t="s">
        <v>1201</v>
      </c>
    </row>
    <row r="43" spans="13:13" x14ac:dyDescent="0.25">
      <c r="M43" t="s">
        <v>1202</v>
      </c>
    </row>
    <row r="44" spans="13:13" x14ac:dyDescent="0.25">
      <c r="M44" t="s">
        <v>1203</v>
      </c>
    </row>
    <row r="45" spans="13:13" x14ac:dyDescent="0.25">
      <c r="M45" t="s">
        <v>1204</v>
      </c>
    </row>
    <row r="46" spans="13:13" x14ac:dyDescent="0.25">
      <c r="M46" t="s">
        <v>1205</v>
      </c>
    </row>
    <row r="47" spans="13:13" x14ac:dyDescent="0.25">
      <c r="M47" t="s">
        <v>1206</v>
      </c>
    </row>
    <row r="48" spans="13:13" x14ac:dyDescent="0.25">
      <c r="M48" t="s">
        <v>1207</v>
      </c>
    </row>
    <row r="49" spans="13:13" x14ac:dyDescent="0.25">
      <c r="M49" t="s">
        <v>1208</v>
      </c>
    </row>
    <row r="50" spans="13:13" x14ac:dyDescent="0.25">
      <c r="M50" t="s">
        <v>1209</v>
      </c>
    </row>
    <row r="51" spans="13:13" x14ac:dyDescent="0.25">
      <c r="M51" t="s">
        <v>1210</v>
      </c>
    </row>
    <row r="52" spans="13:13" x14ac:dyDescent="0.25">
      <c r="M52" t="s">
        <v>1211</v>
      </c>
    </row>
    <row r="53" spans="13:13" x14ac:dyDescent="0.25">
      <c r="M53" t="s">
        <v>1212</v>
      </c>
    </row>
    <row r="54" spans="13:13" x14ac:dyDescent="0.25">
      <c r="M54" t="s">
        <v>1213</v>
      </c>
    </row>
    <row r="55" spans="13:13" x14ac:dyDescent="0.25">
      <c r="M55" t="s">
        <v>1214</v>
      </c>
    </row>
    <row r="56" spans="13:13" x14ac:dyDescent="0.25">
      <c r="M56" t="s">
        <v>1215</v>
      </c>
    </row>
    <row r="57" spans="13:13" x14ac:dyDescent="0.25">
      <c r="M57" t="s">
        <v>1216</v>
      </c>
    </row>
  </sheetData>
  <sheetProtection password="C71F" sheet="1" objects="1" scenarios="1"/>
  <hyperlinks>
    <hyperlink ref="H4" r:id="rId1" display="https://forum.wordreference.com/threads/dni-ci-le-lc.558092/?hl=es"/>
  </hyperlinks>
  <pageMargins left="0.7" right="0.7" top="0.75" bottom="0.75" header="0.51180555555555496" footer="0.51180555555555496"/>
  <pageSetup paperSize="9" firstPageNumber="0" orientation="portrait" horizontalDpi="300" verticalDpi="3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9"/>
  <sheetViews>
    <sheetView zoomScaleNormal="100" workbookViewId="0">
      <selection activeCell="A2" sqref="A2"/>
    </sheetView>
  </sheetViews>
  <sheetFormatPr baseColWidth="10" defaultColWidth="9.140625" defaultRowHeight="15" x14ac:dyDescent="0.25"/>
  <cols>
    <col min="1" max="1025" width="10.7109375" customWidth="1"/>
  </cols>
  <sheetData>
    <row r="1" spans="1:1" x14ac:dyDescent="0.25">
      <c r="A1" t="s">
        <v>1248</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84</v>
      </c>
    </row>
    <row r="37" spans="1:1" x14ac:dyDescent="0.25">
      <c r="A37" t="s">
        <v>85</v>
      </c>
    </row>
    <row r="38" spans="1:1" x14ac:dyDescent="0.25">
      <c r="A38" t="s">
        <v>86</v>
      </c>
    </row>
    <row r="39" spans="1:1" x14ac:dyDescent="0.25">
      <c r="A39" t="s">
        <v>87</v>
      </c>
    </row>
    <row r="40" spans="1:1" x14ac:dyDescent="0.25">
      <c r="A40" t="s">
        <v>88</v>
      </c>
    </row>
    <row r="41" spans="1:1" x14ac:dyDescent="0.25">
      <c r="A41" t="s">
        <v>89</v>
      </c>
    </row>
    <row r="42" spans="1:1" x14ac:dyDescent="0.25">
      <c r="A42" t="s">
        <v>90</v>
      </c>
    </row>
    <row r="43" spans="1:1" x14ac:dyDescent="0.25">
      <c r="A43" t="s">
        <v>91</v>
      </c>
    </row>
    <row r="44" spans="1:1" x14ac:dyDescent="0.25">
      <c r="A44" t="s">
        <v>92</v>
      </c>
    </row>
    <row r="45" spans="1:1" x14ac:dyDescent="0.25">
      <c r="A45" t="s">
        <v>93</v>
      </c>
    </row>
    <row r="46" spans="1:1" x14ac:dyDescent="0.25">
      <c r="A46" t="s">
        <v>94</v>
      </c>
    </row>
    <row r="47" spans="1:1" x14ac:dyDescent="0.25">
      <c r="A47" t="s">
        <v>95</v>
      </c>
    </row>
    <row r="48" spans="1:1" x14ac:dyDescent="0.25">
      <c r="A48" t="s">
        <v>96</v>
      </c>
    </row>
    <row r="49" spans="1:1" x14ac:dyDescent="0.25">
      <c r="A49" t="s">
        <v>97</v>
      </c>
    </row>
    <row r="50" spans="1:1" x14ac:dyDescent="0.25">
      <c r="A50" t="s">
        <v>98</v>
      </c>
    </row>
    <row r="51" spans="1:1" x14ac:dyDescent="0.25">
      <c r="A51" t="s">
        <v>99</v>
      </c>
    </row>
    <row r="52" spans="1:1" x14ac:dyDescent="0.25">
      <c r="A52" t="s">
        <v>100</v>
      </c>
    </row>
    <row r="53" spans="1:1" x14ac:dyDescent="0.25">
      <c r="A53" t="s">
        <v>101</v>
      </c>
    </row>
    <row r="54" spans="1:1" x14ac:dyDescent="0.25">
      <c r="A54" t="s">
        <v>102</v>
      </c>
    </row>
    <row r="55" spans="1:1" x14ac:dyDescent="0.25">
      <c r="A55" t="s">
        <v>103</v>
      </c>
    </row>
    <row r="56" spans="1:1" x14ac:dyDescent="0.25">
      <c r="A56" t="s">
        <v>104</v>
      </c>
    </row>
    <row r="57" spans="1:1" x14ac:dyDescent="0.25">
      <c r="A57" t="s">
        <v>105</v>
      </c>
    </row>
    <row r="58" spans="1:1" x14ac:dyDescent="0.25">
      <c r="A58" t="s">
        <v>106</v>
      </c>
    </row>
    <row r="59" spans="1:1" x14ac:dyDescent="0.25">
      <c r="A59" t="s">
        <v>107</v>
      </c>
    </row>
    <row r="60" spans="1:1" x14ac:dyDescent="0.25">
      <c r="A60" t="s">
        <v>108</v>
      </c>
    </row>
    <row r="61" spans="1:1" x14ac:dyDescent="0.25">
      <c r="A61" t="s">
        <v>109</v>
      </c>
    </row>
    <row r="62" spans="1:1" x14ac:dyDescent="0.25">
      <c r="A62" t="s">
        <v>110</v>
      </c>
    </row>
    <row r="63" spans="1:1" x14ac:dyDescent="0.25">
      <c r="A63" t="s">
        <v>111</v>
      </c>
    </row>
    <row r="64" spans="1:1" x14ac:dyDescent="0.25">
      <c r="A64" t="s">
        <v>112</v>
      </c>
    </row>
    <row r="65" spans="1:1" x14ac:dyDescent="0.25">
      <c r="A65" t="s">
        <v>113</v>
      </c>
    </row>
    <row r="66" spans="1:1" x14ac:dyDescent="0.25">
      <c r="A66" t="s">
        <v>114</v>
      </c>
    </row>
    <row r="67" spans="1:1" x14ac:dyDescent="0.25">
      <c r="A67" t="s">
        <v>115</v>
      </c>
    </row>
    <row r="68" spans="1:1" x14ac:dyDescent="0.25">
      <c r="A68" t="s">
        <v>116</v>
      </c>
    </row>
    <row r="69" spans="1:1" x14ac:dyDescent="0.25">
      <c r="A69" t="s">
        <v>117</v>
      </c>
    </row>
    <row r="70" spans="1:1" x14ac:dyDescent="0.25">
      <c r="A70" t="s">
        <v>118</v>
      </c>
    </row>
    <row r="71" spans="1:1" x14ac:dyDescent="0.25">
      <c r="A71" t="s">
        <v>119</v>
      </c>
    </row>
    <row r="72" spans="1:1" x14ac:dyDescent="0.25">
      <c r="A72" t="s">
        <v>120</v>
      </c>
    </row>
    <row r="73" spans="1:1" x14ac:dyDescent="0.25">
      <c r="A73" t="s">
        <v>121</v>
      </c>
    </row>
    <row r="74" spans="1:1" x14ac:dyDescent="0.25">
      <c r="A74" t="s">
        <v>122</v>
      </c>
    </row>
    <row r="75" spans="1:1" x14ac:dyDescent="0.25">
      <c r="A75" t="s">
        <v>123</v>
      </c>
    </row>
    <row r="76" spans="1:1" x14ac:dyDescent="0.25">
      <c r="A76" t="s">
        <v>124</v>
      </c>
    </row>
    <row r="77" spans="1:1" x14ac:dyDescent="0.25">
      <c r="A77" t="s">
        <v>125</v>
      </c>
    </row>
    <row r="78" spans="1:1" x14ac:dyDescent="0.25">
      <c r="A78" t="s">
        <v>126</v>
      </c>
    </row>
    <row r="79" spans="1:1" x14ac:dyDescent="0.25">
      <c r="A79" t="s">
        <v>127</v>
      </c>
    </row>
    <row r="80" spans="1:1" x14ac:dyDescent="0.25">
      <c r="A80" t="s">
        <v>128</v>
      </c>
    </row>
    <row r="81" spans="1:1" x14ac:dyDescent="0.25">
      <c r="A81" t="s">
        <v>129</v>
      </c>
    </row>
    <row r="82" spans="1:1" x14ac:dyDescent="0.25">
      <c r="A82" t="s">
        <v>130</v>
      </c>
    </row>
    <row r="83" spans="1:1" x14ac:dyDescent="0.25">
      <c r="A83" t="s">
        <v>131</v>
      </c>
    </row>
    <row r="84" spans="1:1" x14ac:dyDescent="0.25">
      <c r="A84" t="s">
        <v>132</v>
      </c>
    </row>
    <row r="85" spans="1:1" x14ac:dyDescent="0.25">
      <c r="A85" t="s">
        <v>133</v>
      </c>
    </row>
    <row r="86" spans="1:1" x14ac:dyDescent="0.25">
      <c r="A86" t="s">
        <v>134</v>
      </c>
    </row>
    <row r="87" spans="1:1" x14ac:dyDescent="0.25">
      <c r="A87" t="s">
        <v>135</v>
      </c>
    </row>
    <row r="88" spans="1:1" x14ac:dyDescent="0.25">
      <c r="A88" t="s">
        <v>136</v>
      </c>
    </row>
    <row r="89" spans="1:1" x14ac:dyDescent="0.25">
      <c r="A89" t="s">
        <v>137</v>
      </c>
    </row>
    <row r="90" spans="1:1" x14ac:dyDescent="0.25">
      <c r="A90" t="s">
        <v>138</v>
      </c>
    </row>
    <row r="91" spans="1:1" x14ac:dyDescent="0.25">
      <c r="A91" t="s">
        <v>139</v>
      </c>
    </row>
    <row r="92" spans="1:1" x14ac:dyDescent="0.25">
      <c r="A92" t="s">
        <v>140</v>
      </c>
    </row>
    <row r="93" spans="1:1" x14ac:dyDescent="0.25">
      <c r="A93" t="s">
        <v>141</v>
      </c>
    </row>
    <row r="94" spans="1:1" x14ac:dyDescent="0.25">
      <c r="A94" t="s">
        <v>142</v>
      </c>
    </row>
    <row r="95" spans="1:1" x14ac:dyDescent="0.25">
      <c r="A95" t="s">
        <v>143</v>
      </c>
    </row>
    <row r="96" spans="1:1" x14ac:dyDescent="0.25">
      <c r="A96" t="s">
        <v>144</v>
      </c>
    </row>
    <row r="97" spans="1:1" x14ac:dyDescent="0.25">
      <c r="A97" t="s">
        <v>145</v>
      </c>
    </row>
    <row r="98" spans="1:1" x14ac:dyDescent="0.25">
      <c r="A98" t="s">
        <v>146</v>
      </c>
    </row>
    <row r="99" spans="1:1" x14ac:dyDescent="0.25">
      <c r="A99" t="s">
        <v>147</v>
      </c>
    </row>
    <row r="100" spans="1:1" x14ac:dyDescent="0.25">
      <c r="A100" t="s">
        <v>148</v>
      </c>
    </row>
    <row r="101" spans="1:1" x14ac:dyDescent="0.25">
      <c r="A101" t="s">
        <v>149</v>
      </c>
    </row>
    <row r="102" spans="1:1" x14ac:dyDescent="0.25">
      <c r="A102" t="s">
        <v>150</v>
      </c>
    </row>
    <row r="103" spans="1:1" x14ac:dyDescent="0.25">
      <c r="A103" t="s">
        <v>151</v>
      </c>
    </row>
    <row r="104" spans="1:1" x14ac:dyDescent="0.25">
      <c r="A104" t="s">
        <v>152</v>
      </c>
    </row>
    <row r="105" spans="1:1" x14ac:dyDescent="0.25">
      <c r="A105" t="s">
        <v>153</v>
      </c>
    </row>
    <row r="106" spans="1:1" x14ac:dyDescent="0.25">
      <c r="A106" t="s">
        <v>154</v>
      </c>
    </row>
    <row r="107" spans="1:1" x14ac:dyDescent="0.25">
      <c r="A107" t="s">
        <v>155</v>
      </c>
    </row>
    <row r="108" spans="1:1" x14ac:dyDescent="0.25">
      <c r="A108" t="s">
        <v>156</v>
      </c>
    </row>
    <row r="109" spans="1:1" x14ac:dyDescent="0.25">
      <c r="A109" t="s">
        <v>157</v>
      </c>
    </row>
    <row r="110" spans="1:1" x14ac:dyDescent="0.25">
      <c r="A110" t="s">
        <v>158</v>
      </c>
    </row>
    <row r="111" spans="1:1" x14ac:dyDescent="0.25">
      <c r="A111" t="s">
        <v>159</v>
      </c>
    </row>
    <row r="112" spans="1:1" x14ac:dyDescent="0.25">
      <c r="A112" t="s">
        <v>160</v>
      </c>
    </row>
    <row r="113" spans="1:1" x14ac:dyDescent="0.25">
      <c r="A113" t="s">
        <v>161</v>
      </c>
    </row>
    <row r="114" spans="1:1" x14ac:dyDescent="0.25">
      <c r="A114" t="s">
        <v>162</v>
      </c>
    </row>
    <row r="115" spans="1:1" x14ac:dyDescent="0.25">
      <c r="A115" t="s">
        <v>163</v>
      </c>
    </row>
    <row r="116" spans="1:1" x14ac:dyDescent="0.25">
      <c r="A116" t="s">
        <v>164</v>
      </c>
    </row>
    <row r="117" spans="1:1" x14ac:dyDescent="0.25">
      <c r="A117" t="s">
        <v>165</v>
      </c>
    </row>
    <row r="118" spans="1:1" x14ac:dyDescent="0.25">
      <c r="A118" t="s">
        <v>166</v>
      </c>
    </row>
    <row r="119" spans="1:1" x14ac:dyDescent="0.25">
      <c r="A119" t="s">
        <v>167</v>
      </c>
    </row>
    <row r="120" spans="1:1" x14ac:dyDescent="0.25">
      <c r="A120" t="s">
        <v>168</v>
      </c>
    </row>
    <row r="121" spans="1:1" x14ac:dyDescent="0.25">
      <c r="A121" t="s">
        <v>169</v>
      </c>
    </row>
    <row r="122" spans="1:1" x14ac:dyDescent="0.25">
      <c r="A122" t="s">
        <v>170</v>
      </c>
    </row>
    <row r="123" spans="1:1" x14ac:dyDescent="0.25">
      <c r="A123" t="s">
        <v>171</v>
      </c>
    </row>
    <row r="124" spans="1:1" x14ac:dyDescent="0.25">
      <c r="A124" t="s">
        <v>172</v>
      </c>
    </row>
    <row r="125" spans="1:1" x14ac:dyDescent="0.25">
      <c r="A125" t="s">
        <v>173</v>
      </c>
    </row>
    <row r="126" spans="1:1" x14ac:dyDescent="0.25">
      <c r="A126" t="s">
        <v>174</v>
      </c>
    </row>
    <row r="127" spans="1:1" x14ac:dyDescent="0.25">
      <c r="A127" t="s">
        <v>175</v>
      </c>
    </row>
    <row r="128" spans="1:1" x14ac:dyDescent="0.25">
      <c r="A128" t="s">
        <v>176</v>
      </c>
    </row>
    <row r="129" spans="1:1" x14ac:dyDescent="0.25">
      <c r="A129" t="s">
        <v>177</v>
      </c>
    </row>
    <row r="130" spans="1:1" x14ac:dyDescent="0.25">
      <c r="A130" t="s">
        <v>178</v>
      </c>
    </row>
    <row r="131" spans="1:1" x14ac:dyDescent="0.25">
      <c r="A131" t="s">
        <v>179</v>
      </c>
    </row>
    <row r="132" spans="1:1" x14ac:dyDescent="0.25">
      <c r="A132" t="s">
        <v>180</v>
      </c>
    </row>
    <row r="133" spans="1:1" x14ac:dyDescent="0.25">
      <c r="A133" t="s">
        <v>181</v>
      </c>
    </row>
    <row r="134" spans="1:1" x14ac:dyDescent="0.25">
      <c r="A134" t="s">
        <v>182</v>
      </c>
    </row>
    <row r="135" spans="1:1" x14ac:dyDescent="0.25">
      <c r="A135" t="s">
        <v>183</v>
      </c>
    </row>
    <row r="136" spans="1:1" x14ac:dyDescent="0.25">
      <c r="A136" t="s">
        <v>184</v>
      </c>
    </row>
    <row r="137" spans="1:1" x14ac:dyDescent="0.25">
      <c r="A137" t="s">
        <v>185</v>
      </c>
    </row>
    <row r="138" spans="1:1" x14ac:dyDescent="0.25">
      <c r="A138" t="s">
        <v>186</v>
      </c>
    </row>
    <row r="139" spans="1:1" x14ac:dyDescent="0.25">
      <c r="A139" t="s">
        <v>187</v>
      </c>
    </row>
    <row r="140" spans="1:1" x14ac:dyDescent="0.25">
      <c r="A140" t="s">
        <v>188</v>
      </c>
    </row>
    <row r="141" spans="1:1" x14ac:dyDescent="0.25">
      <c r="A141" t="s">
        <v>189</v>
      </c>
    </row>
    <row r="142" spans="1:1" x14ac:dyDescent="0.25">
      <c r="A142" t="s">
        <v>190</v>
      </c>
    </row>
    <row r="143" spans="1:1" x14ac:dyDescent="0.25">
      <c r="A143" t="s">
        <v>191</v>
      </c>
    </row>
    <row r="144" spans="1:1" x14ac:dyDescent="0.25">
      <c r="A144" t="s">
        <v>192</v>
      </c>
    </row>
    <row r="145" spans="1:1" x14ac:dyDescent="0.25">
      <c r="A145" t="s">
        <v>193</v>
      </c>
    </row>
    <row r="146" spans="1:1" x14ac:dyDescent="0.25">
      <c r="A146" t="s">
        <v>194</v>
      </c>
    </row>
    <row r="147" spans="1:1" x14ac:dyDescent="0.25">
      <c r="A147" t="s">
        <v>195</v>
      </c>
    </row>
    <row r="148" spans="1:1" x14ac:dyDescent="0.25">
      <c r="A148" t="s">
        <v>196</v>
      </c>
    </row>
    <row r="149" spans="1:1" x14ac:dyDescent="0.25">
      <c r="A149" t="s">
        <v>197</v>
      </c>
    </row>
    <row r="150" spans="1:1" x14ac:dyDescent="0.25">
      <c r="A150" t="s">
        <v>198</v>
      </c>
    </row>
    <row r="151" spans="1:1" x14ac:dyDescent="0.25">
      <c r="A151" t="s">
        <v>199</v>
      </c>
    </row>
    <row r="152" spans="1:1" x14ac:dyDescent="0.25">
      <c r="A152" t="s">
        <v>200</v>
      </c>
    </row>
    <row r="153" spans="1:1" x14ac:dyDescent="0.25">
      <c r="A153" t="s">
        <v>201</v>
      </c>
    </row>
    <row r="154" spans="1:1" x14ac:dyDescent="0.25">
      <c r="A154" t="s">
        <v>202</v>
      </c>
    </row>
    <row r="155" spans="1:1" x14ac:dyDescent="0.25">
      <c r="A155" t="s">
        <v>203</v>
      </c>
    </row>
    <row r="156" spans="1:1" x14ac:dyDescent="0.25">
      <c r="A156" t="s">
        <v>204</v>
      </c>
    </row>
    <row r="157" spans="1:1" x14ac:dyDescent="0.25">
      <c r="A157" t="s">
        <v>205</v>
      </c>
    </row>
    <row r="158" spans="1:1" x14ac:dyDescent="0.25">
      <c r="A158" t="s">
        <v>206</v>
      </c>
    </row>
    <row r="159" spans="1:1" x14ac:dyDescent="0.25">
      <c r="A159" t="s">
        <v>207</v>
      </c>
    </row>
    <row r="160" spans="1:1" x14ac:dyDescent="0.25">
      <c r="A160" t="s">
        <v>208</v>
      </c>
    </row>
    <row r="161" spans="1:1" x14ac:dyDescent="0.25">
      <c r="A161" t="s">
        <v>209</v>
      </c>
    </row>
    <row r="162" spans="1:1" x14ac:dyDescent="0.25">
      <c r="A162" t="s">
        <v>210</v>
      </c>
    </row>
    <row r="163" spans="1:1" x14ac:dyDescent="0.25">
      <c r="A163" t="s">
        <v>211</v>
      </c>
    </row>
    <row r="164" spans="1:1" x14ac:dyDescent="0.25">
      <c r="A164" t="s">
        <v>212</v>
      </c>
    </row>
    <row r="165" spans="1:1" x14ac:dyDescent="0.25">
      <c r="A165" t="s">
        <v>213</v>
      </c>
    </row>
    <row r="166" spans="1:1" x14ac:dyDescent="0.25">
      <c r="A166" t="s">
        <v>214</v>
      </c>
    </row>
    <row r="167" spans="1:1" x14ac:dyDescent="0.25">
      <c r="A167" t="s">
        <v>215</v>
      </c>
    </row>
    <row r="168" spans="1:1" x14ac:dyDescent="0.25">
      <c r="A168" t="s">
        <v>216</v>
      </c>
    </row>
    <row r="169" spans="1:1" x14ac:dyDescent="0.25">
      <c r="A169" t="s">
        <v>217</v>
      </c>
    </row>
    <row r="170" spans="1:1" x14ac:dyDescent="0.25">
      <c r="A170" t="s">
        <v>218</v>
      </c>
    </row>
    <row r="171" spans="1:1" x14ac:dyDescent="0.25">
      <c r="A171" t="s">
        <v>219</v>
      </c>
    </row>
    <row r="172" spans="1:1" x14ac:dyDescent="0.25">
      <c r="A172" t="s">
        <v>220</v>
      </c>
    </row>
    <row r="173" spans="1:1" x14ac:dyDescent="0.25">
      <c r="A173" t="s">
        <v>221</v>
      </c>
    </row>
    <row r="174" spans="1:1" x14ac:dyDescent="0.25">
      <c r="A174" t="s">
        <v>222</v>
      </c>
    </row>
    <row r="175" spans="1:1" x14ac:dyDescent="0.25">
      <c r="A175" t="s">
        <v>223</v>
      </c>
    </row>
    <row r="176" spans="1:1" x14ac:dyDescent="0.25">
      <c r="A176" t="s">
        <v>224</v>
      </c>
    </row>
    <row r="177" spans="1:1" x14ac:dyDescent="0.25">
      <c r="A177" t="s">
        <v>225</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row r="191" spans="1:1" x14ac:dyDescent="0.25">
      <c r="A191" t="s">
        <v>239</v>
      </c>
    </row>
    <row r="192" spans="1:1" x14ac:dyDescent="0.25">
      <c r="A192" t="s">
        <v>240</v>
      </c>
    </row>
    <row r="193" spans="1:1" x14ac:dyDescent="0.25">
      <c r="A193" t="s">
        <v>241</v>
      </c>
    </row>
    <row r="194" spans="1:1" x14ac:dyDescent="0.25">
      <c r="A194" t="s">
        <v>242</v>
      </c>
    </row>
    <row r="195" spans="1:1" x14ac:dyDescent="0.25">
      <c r="A195" t="s">
        <v>243</v>
      </c>
    </row>
    <row r="196" spans="1:1" x14ac:dyDescent="0.25">
      <c r="A196" t="s">
        <v>244</v>
      </c>
    </row>
    <row r="197" spans="1:1" x14ac:dyDescent="0.25">
      <c r="A197" t="s">
        <v>245</v>
      </c>
    </row>
    <row r="198" spans="1:1" x14ac:dyDescent="0.25">
      <c r="A198" t="s">
        <v>246</v>
      </c>
    </row>
    <row r="199" spans="1:1" x14ac:dyDescent="0.25">
      <c r="A199" t="s">
        <v>247</v>
      </c>
    </row>
    <row r="200" spans="1:1" x14ac:dyDescent="0.25">
      <c r="A200" t="s">
        <v>248</v>
      </c>
    </row>
    <row r="201" spans="1:1" x14ac:dyDescent="0.25">
      <c r="A201" t="s">
        <v>249</v>
      </c>
    </row>
    <row r="202" spans="1:1" x14ac:dyDescent="0.25">
      <c r="A202" t="s">
        <v>250</v>
      </c>
    </row>
    <row r="203" spans="1:1" x14ac:dyDescent="0.25">
      <c r="A203" t="s">
        <v>251</v>
      </c>
    </row>
    <row r="204" spans="1:1" x14ac:dyDescent="0.25">
      <c r="A204" t="s">
        <v>252</v>
      </c>
    </row>
    <row r="205" spans="1:1" x14ac:dyDescent="0.25">
      <c r="A205" t="s">
        <v>253</v>
      </c>
    </row>
    <row r="206" spans="1:1" x14ac:dyDescent="0.25">
      <c r="A206" t="s">
        <v>254</v>
      </c>
    </row>
    <row r="207" spans="1:1" x14ac:dyDescent="0.25">
      <c r="A207" t="s">
        <v>255</v>
      </c>
    </row>
    <row r="208" spans="1:1" x14ac:dyDescent="0.25">
      <c r="A208" t="s">
        <v>256</v>
      </c>
    </row>
    <row r="209" spans="1:1" x14ac:dyDescent="0.25">
      <c r="A209" t="s">
        <v>257</v>
      </c>
    </row>
    <row r="210" spans="1:1" x14ac:dyDescent="0.25">
      <c r="A210" t="s">
        <v>258</v>
      </c>
    </row>
    <row r="211" spans="1:1" x14ac:dyDescent="0.25">
      <c r="A211" t="s">
        <v>259</v>
      </c>
    </row>
    <row r="212" spans="1:1" x14ac:dyDescent="0.25">
      <c r="A212" t="s">
        <v>260</v>
      </c>
    </row>
    <row r="213" spans="1:1" x14ac:dyDescent="0.25">
      <c r="A213" t="s">
        <v>261</v>
      </c>
    </row>
    <row r="214" spans="1:1" x14ac:dyDescent="0.25">
      <c r="A214" t="s">
        <v>262</v>
      </c>
    </row>
    <row r="215" spans="1:1" x14ac:dyDescent="0.25">
      <c r="A215" t="s">
        <v>263</v>
      </c>
    </row>
    <row r="216" spans="1:1" x14ac:dyDescent="0.25">
      <c r="A216" t="s">
        <v>264</v>
      </c>
    </row>
    <row r="217" spans="1:1" x14ac:dyDescent="0.25">
      <c r="A217" t="s">
        <v>265</v>
      </c>
    </row>
    <row r="218" spans="1:1" x14ac:dyDescent="0.25">
      <c r="A218" t="s">
        <v>266</v>
      </c>
    </row>
    <row r="219" spans="1:1" x14ac:dyDescent="0.25">
      <c r="A219" t="s">
        <v>267</v>
      </c>
    </row>
    <row r="220" spans="1:1" x14ac:dyDescent="0.25">
      <c r="A220" t="s">
        <v>268</v>
      </c>
    </row>
    <row r="221" spans="1:1" x14ac:dyDescent="0.25">
      <c r="A221" t="s">
        <v>269</v>
      </c>
    </row>
    <row r="222" spans="1:1" x14ac:dyDescent="0.25">
      <c r="A222" t="s">
        <v>270</v>
      </c>
    </row>
    <row r="223" spans="1:1" x14ac:dyDescent="0.25">
      <c r="A223" t="s">
        <v>271</v>
      </c>
    </row>
    <row r="224" spans="1:1" x14ac:dyDescent="0.25">
      <c r="A224" t="s">
        <v>272</v>
      </c>
    </row>
    <row r="225" spans="1:1" x14ac:dyDescent="0.25">
      <c r="A225" t="s">
        <v>273</v>
      </c>
    </row>
    <row r="226" spans="1:1" x14ac:dyDescent="0.25">
      <c r="A226" t="s">
        <v>274</v>
      </c>
    </row>
    <row r="227" spans="1:1" x14ac:dyDescent="0.25">
      <c r="A227" t="s">
        <v>275</v>
      </c>
    </row>
    <row r="228" spans="1:1" x14ac:dyDescent="0.25">
      <c r="A228" t="s">
        <v>276</v>
      </c>
    </row>
    <row r="229" spans="1:1" x14ac:dyDescent="0.25">
      <c r="A229" t="s">
        <v>277</v>
      </c>
    </row>
    <row r="230" spans="1:1" x14ac:dyDescent="0.25">
      <c r="A230" t="s">
        <v>278</v>
      </c>
    </row>
    <row r="231" spans="1:1" x14ac:dyDescent="0.25">
      <c r="A231" t="s">
        <v>279</v>
      </c>
    </row>
    <row r="232" spans="1:1" x14ac:dyDescent="0.25">
      <c r="A232" t="s">
        <v>280</v>
      </c>
    </row>
    <row r="233" spans="1:1" x14ac:dyDescent="0.25">
      <c r="A233" t="s">
        <v>281</v>
      </c>
    </row>
    <row r="234" spans="1:1" x14ac:dyDescent="0.25">
      <c r="A234" t="s">
        <v>282</v>
      </c>
    </row>
    <row r="235" spans="1:1" x14ac:dyDescent="0.25">
      <c r="A235" t="s">
        <v>283</v>
      </c>
    </row>
    <row r="236" spans="1:1" x14ac:dyDescent="0.25">
      <c r="A236" t="s">
        <v>284</v>
      </c>
    </row>
    <row r="237" spans="1:1" x14ac:dyDescent="0.25">
      <c r="A237" t="s">
        <v>285</v>
      </c>
    </row>
    <row r="238" spans="1:1" x14ac:dyDescent="0.25">
      <c r="A238" t="s">
        <v>286</v>
      </c>
    </row>
    <row r="239" spans="1:1" x14ac:dyDescent="0.25">
      <c r="A239" t="s">
        <v>287</v>
      </c>
    </row>
    <row r="240" spans="1:1" x14ac:dyDescent="0.25">
      <c r="A240" t="s">
        <v>288</v>
      </c>
    </row>
    <row r="241" spans="1:1" x14ac:dyDescent="0.25">
      <c r="A241" t="s">
        <v>289</v>
      </c>
    </row>
    <row r="242" spans="1:1" x14ac:dyDescent="0.25">
      <c r="A242" t="s">
        <v>290</v>
      </c>
    </row>
    <row r="243" spans="1:1" x14ac:dyDescent="0.25">
      <c r="A243" t="s">
        <v>291</v>
      </c>
    </row>
    <row r="244" spans="1:1" x14ac:dyDescent="0.25">
      <c r="A244" t="s">
        <v>292</v>
      </c>
    </row>
    <row r="245" spans="1:1" x14ac:dyDescent="0.25">
      <c r="A245" t="s">
        <v>293</v>
      </c>
    </row>
    <row r="246" spans="1:1" x14ac:dyDescent="0.25">
      <c r="A246" t="s">
        <v>294</v>
      </c>
    </row>
    <row r="247" spans="1:1" x14ac:dyDescent="0.25">
      <c r="A247" t="s">
        <v>295</v>
      </c>
    </row>
    <row r="248" spans="1:1" x14ac:dyDescent="0.25">
      <c r="A248" t="s">
        <v>296</v>
      </c>
    </row>
    <row r="249" spans="1:1" x14ac:dyDescent="0.25">
      <c r="A249" t="s">
        <v>297</v>
      </c>
    </row>
    <row r="250" spans="1:1" x14ac:dyDescent="0.25">
      <c r="A250" t="s">
        <v>298</v>
      </c>
    </row>
    <row r="251" spans="1:1" x14ac:dyDescent="0.25">
      <c r="A251" t="s">
        <v>299</v>
      </c>
    </row>
    <row r="252" spans="1:1" x14ac:dyDescent="0.25">
      <c r="A252" t="s">
        <v>300</v>
      </c>
    </row>
    <row r="253" spans="1:1" x14ac:dyDescent="0.25">
      <c r="A253" t="s">
        <v>301</v>
      </c>
    </row>
    <row r="254" spans="1:1" x14ac:dyDescent="0.25">
      <c r="A254" t="s">
        <v>302</v>
      </c>
    </row>
    <row r="255" spans="1:1" x14ac:dyDescent="0.25">
      <c r="A255" t="s">
        <v>303</v>
      </c>
    </row>
    <row r="256" spans="1:1" x14ac:dyDescent="0.25">
      <c r="A256" t="s">
        <v>304</v>
      </c>
    </row>
    <row r="257" spans="1:1" x14ac:dyDescent="0.25">
      <c r="A257" t="s">
        <v>305</v>
      </c>
    </row>
    <row r="258" spans="1:1" x14ac:dyDescent="0.25">
      <c r="A258" t="s">
        <v>306</v>
      </c>
    </row>
    <row r="259" spans="1:1" x14ac:dyDescent="0.25">
      <c r="A259" t="s">
        <v>307</v>
      </c>
    </row>
    <row r="260" spans="1:1" x14ac:dyDescent="0.25">
      <c r="A260" t="s">
        <v>308</v>
      </c>
    </row>
    <row r="261" spans="1:1" x14ac:dyDescent="0.25">
      <c r="A261" t="s">
        <v>309</v>
      </c>
    </row>
    <row r="262" spans="1:1" x14ac:dyDescent="0.25">
      <c r="A262" t="s">
        <v>310</v>
      </c>
    </row>
    <row r="263" spans="1:1" x14ac:dyDescent="0.25">
      <c r="A263" t="s">
        <v>311</v>
      </c>
    </row>
    <row r="264" spans="1:1" x14ac:dyDescent="0.25">
      <c r="A264" t="s">
        <v>312</v>
      </c>
    </row>
    <row r="265" spans="1:1" x14ac:dyDescent="0.25">
      <c r="A265" t="s">
        <v>313</v>
      </c>
    </row>
    <row r="266" spans="1:1" x14ac:dyDescent="0.25">
      <c r="A266" t="s">
        <v>314</v>
      </c>
    </row>
    <row r="267" spans="1:1" x14ac:dyDescent="0.25">
      <c r="A267" t="s">
        <v>315</v>
      </c>
    </row>
    <row r="268" spans="1:1" x14ac:dyDescent="0.25">
      <c r="A268" t="s">
        <v>316</v>
      </c>
    </row>
    <row r="269" spans="1:1" x14ac:dyDescent="0.25">
      <c r="A269" t="s">
        <v>317</v>
      </c>
    </row>
    <row r="270" spans="1:1" x14ac:dyDescent="0.25">
      <c r="A270" t="s">
        <v>318</v>
      </c>
    </row>
    <row r="271" spans="1:1" x14ac:dyDescent="0.25">
      <c r="A271" t="s">
        <v>319</v>
      </c>
    </row>
    <row r="272" spans="1:1" x14ac:dyDescent="0.25">
      <c r="A272" t="s">
        <v>320</v>
      </c>
    </row>
    <row r="273" spans="1:1" x14ac:dyDescent="0.25">
      <c r="A273" t="s">
        <v>321</v>
      </c>
    </row>
    <row r="274" spans="1:1" x14ac:dyDescent="0.25">
      <c r="A274" t="s">
        <v>322</v>
      </c>
    </row>
    <row r="275" spans="1:1" x14ac:dyDescent="0.25">
      <c r="A275" t="s">
        <v>323</v>
      </c>
    </row>
    <row r="276" spans="1:1" x14ac:dyDescent="0.25">
      <c r="A276" t="s">
        <v>324</v>
      </c>
    </row>
    <row r="277" spans="1:1" x14ac:dyDescent="0.25">
      <c r="A277" t="s">
        <v>325</v>
      </c>
    </row>
    <row r="278" spans="1:1" x14ac:dyDescent="0.25">
      <c r="A278" t="s">
        <v>326</v>
      </c>
    </row>
    <row r="279" spans="1:1" x14ac:dyDescent="0.25">
      <c r="A279" t="s">
        <v>327</v>
      </c>
    </row>
    <row r="280" spans="1:1" x14ac:dyDescent="0.25">
      <c r="A280" t="s">
        <v>328</v>
      </c>
    </row>
    <row r="281" spans="1:1" x14ac:dyDescent="0.25">
      <c r="A281" t="s">
        <v>329</v>
      </c>
    </row>
    <row r="282" spans="1:1" x14ac:dyDescent="0.25">
      <c r="A282" t="s">
        <v>330</v>
      </c>
    </row>
    <row r="283" spans="1:1" x14ac:dyDescent="0.25">
      <c r="A283" t="s">
        <v>331</v>
      </c>
    </row>
    <row r="284" spans="1:1" x14ac:dyDescent="0.25">
      <c r="A284" t="s">
        <v>332</v>
      </c>
    </row>
    <row r="285" spans="1:1" x14ac:dyDescent="0.25">
      <c r="A285" t="s">
        <v>333</v>
      </c>
    </row>
    <row r="286" spans="1:1" x14ac:dyDescent="0.25">
      <c r="A286" t="s">
        <v>334</v>
      </c>
    </row>
    <row r="287" spans="1:1" x14ac:dyDescent="0.25">
      <c r="A287" t="s">
        <v>335</v>
      </c>
    </row>
    <row r="288" spans="1:1" x14ac:dyDescent="0.25">
      <c r="A288" t="s">
        <v>336</v>
      </c>
    </row>
    <row r="289" spans="1:1" x14ac:dyDescent="0.25">
      <c r="A289" t="s">
        <v>337</v>
      </c>
    </row>
    <row r="290" spans="1:1" x14ac:dyDescent="0.25">
      <c r="A290" t="s">
        <v>338</v>
      </c>
    </row>
    <row r="291" spans="1:1" x14ac:dyDescent="0.25">
      <c r="A291" t="s">
        <v>339</v>
      </c>
    </row>
    <row r="292" spans="1:1" x14ac:dyDescent="0.25">
      <c r="A292" t="s">
        <v>340</v>
      </c>
    </row>
    <row r="293" spans="1:1" x14ac:dyDescent="0.25">
      <c r="A293" t="s">
        <v>341</v>
      </c>
    </row>
    <row r="294" spans="1:1" x14ac:dyDescent="0.25">
      <c r="A294" t="s">
        <v>342</v>
      </c>
    </row>
    <row r="295" spans="1:1" x14ac:dyDescent="0.25">
      <c r="A295" t="s">
        <v>343</v>
      </c>
    </row>
    <row r="296" spans="1:1" x14ac:dyDescent="0.25">
      <c r="A296" t="s">
        <v>344</v>
      </c>
    </row>
    <row r="297" spans="1:1" x14ac:dyDescent="0.25">
      <c r="A297" t="s">
        <v>345</v>
      </c>
    </row>
    <row r="298" spans="1:1" x14ac:dyDescent="0.25">
      <c r="A298" t="s">
        <v>346</v>
      </c>
    </row>
    <row r="299" spans="1:1" x14ac:dyDescent="0.25">
      <c r="A299" t="s">
        <v>347</v>
      </c>
    </row>
    <row r="300" spans="1:1" x14ac:dyDescent="0.25">
      <c r="A300" t="s">
        <v>348</v>
      </c>
    </row>
    <row r="301" spans="1:1" x14ac:dyDescent="0.25">
      <c r="A301" t="s">
        <v>349</v>
      </c>
    </row>
    <row r="302" spans="1:1" x14ac:dyDescent="0.25">
      <c r="A302" t="s">
        <v>350</v>
      </c>
    </row>
    <row r="303" spans="1:1" x14ac:dyDescent="0.25">
      <c r="A303" t="s">
        <v>351</v>
      </c>
    </row>
    <row r="304" spans="1:1" x14ac:dyDescent="0.25">
      <c r="A304" t="s">
        <v>352</v>
      </c>
    </row>
    <row r="305" spans="1:1" x14ac:dyDescent="0.25">
      <c r="A305" t="s">
        <v>353</v>
      </c>
    </row>
    <row r="306" spans="1:1" x14ac:dyDescent="0.25">
      <c r="A306" t="s">
        <v>354</v>
      </c>
    </row>
    <row r="307" spans="1:1" x14ac:dyDescent="0.25">
      <c r="A307" t="s">
        <v>355</v>
      </c>
    </row>
    <row r="308" spans="1:1" x14ac:dyDescent="0.25">
      <c r="A308" t="s">
        <v>356</v>
      </c>
    </row>
    <row r="309" spans="1:1" x14ac:dyDescent="0.25">
      <c r="A309" t="s">
        <v>357</v>
      </c>
    </row>
    <row r="310" spans="1:1" x14ac:dyDescent="0.25">
      <c r="A310" t="s">
        <v>358</v>
      </c>
    </row>
    <row r="311" spans="1:1" x14ac:dyDescent="0.25">
      <c r="A311" t="s">
        <v>359</v>
      </c>
    </row>
    <row r="312" spans="1:1" x14ac:dyDescent="0.25">
      <c r="A312" t="s">
        <v>360</v>
      </c>
    </row>
    <row r="313" spans="1:1" x14ac:dyDescent="0.25">
      <c r="A313" t="s">
        <v>361</v>
      </c>
    </row>
    <row r="314" spans="1:1" x14ac:dyDescent="0.25">
      <c r="A314" t="s">
        <v>362</v>
      </c>
    </row>
    <row r="315" spans="1:1" x14ac:dyDescent="0.25">
      <c r="A315" t="s">
        <v>363</v>
      </c>
    </row>
    <row r="316" spans="1:1" x14ac:dyDescent="0.25">
      <c r="A316" t="s">
        <v>364</v>
      </c>
    </row>
    <row r="317" spans="1:1" x14ac:dyDescent="0.25">
      <c r="A317" t="s">
        <v>365</v>
      </c>
    </row>
    <row r="318" spans="1:1" x14ac:dyDescent="0.25">
      <c r="A318" t="s">
        <v>366</v>
      </c>
    </row>
    <row r="319" spans="1:1" x14ac:dyDescent="0.25">
      <c r="A319" t="s">
        <v>367</v>
      </c>
    </row>
    <row r="320" spans="1:1" x14ac:dyDescent="0.25">
      <c r="A320" t="s">
        <v>368</v>
      </c>
    </row>
    <row r="321" spans="1:1" x14ac:dyDescent="0.25">
      <c r="A321" t="s">
        <v>369</v>
      </c>
    </row>
    <row r="322" spans="1:1" x14ac:dyDescent="0.25">
      <c r="A322" t="s">
        <v>370</v>
      </c>
    </row>
    <row r="323" spans="1:1" x14ac:dyDescent="0.25">
      <c r="A323" t="s">
        <v>371</v>
      </c>
    </row>
    <row r="324" spans="1:1" x14ac:dyDescent="0.25">
      <c r="A324" t="s">
        <v>372</v>
      </c>
    </row>
    <row r="325" spans="1:1" x14ac:dyDescent="0.25">
      <c r="A325" t="s">
        <v>373</v>
      </c>
    </row>
    <row r="326" spans="1:1" x14ac:dyDescent="0.25">
      <c r="A326" t="s">
        <v>374</v>
      </c>
    </row>
    <row r="327" spans="1:1" x14ac:dyDescent="0.25">
      <c r="A327" t="s">
        <v>375</v>
      </c>
    </row>
    <row r="328" spans="1:1" x14ac:dyDescent="0.25">
      <c r="A328" t="s">
        <v>376</v>
      </c>
    </row>
    <row r="329" spans="1:1" x14ac:dyDescent="0.25">
      <c r="A329" t="s">
        <v>377</v>
      </c>
    </row>
    <row r="330" spans="1:1" x14ac:dyDescent="0.25">
      <c r="A330" t="s">
        <v>378</v>
      </c>
    </row>
    <row r="331" spans="1:1" x14ac:dyDescent="0.25">
      <c r="A331" t="s">
        <v>379</v>
      </c>
    </row>
    <row r="332" spans="1:1" x14ac:dyDescent="0.25">
      <c r="A332" t="s">
        <v>380</v>
      </c>
    </row>
    <row r="333" spans="1:1" x14ac:dyDescent="0.25">
      <c r="A333" t="s">
        <v>381</v>
      </c>
    </row>
    <row r="334" spans="1:1" x14ac:dyDescent="0.25">
      <c r="A334" t="s">
        <v>382</v>
      </c>
    </row>
    <row r="335" spans="1:1" x14ac:dyDescent="0.25">
      <c r="A335" t="s">
        <v>383</v>
      </c>
    </row>
    <row r="336" spans="1:1" x14ac:dyDescent="0.25">
      <c r="A336" t="s">
        <v>384</v>
      </c>
    </row>
    <row r="337" spans="1:1" x14ac:dyDescent="0.25">
      <c r="A337" t="s">
        <v>385</v>
      </c>
    </row>
    <row r="338" spans="1:1" x14ac:dyDescent="0.25">
      <c r="A338" t="s">
        <v>386</v>
      </c>
    </row>
    <row r="339" spans="1:1" x14ac:dyDescent="0.25">
      <c r="A339" t="s">
        <v>387</v>
      </c>
    </row>
    <row r="340" spans="1:1" x14ac:dyDescent="0.25">
      <c r="A340" t="s">
        <v>388</v>
      </c>
    </row>
    <row r="341" spans="1:1" x14ac:dyDescent="0.25">
      <c r="A341" t="s">
        <v>389</v>
      </c>
    </row>
    <row r="342" spans="1:1" x14ac:dyDescent="0.25">
      <c r="A342" t="s">
        <v>390</v>
      </c>
    </row>
    <row r="343" spans="1:1" x14ac:dyDescent="0.25">
      <c r="A343" t="s">
        <v>391</v>
      </c>
    </row>
    <row r="344" spans="1:1" x14ac:dyDescent="0.25">
      <c r="A344" t="s">
        <v>392</v>
      </c>
    </row>
    <row r="345" spans="1:1" x14ac:dyDescent="0.25">
      <c r="A345" t="s">
        <v>393</v>
      </c>
    </row>
    <row r="346" spans="1:1" x14ac:dyDescent="0.25">
      <c r="A346" t="s">
        <v>394</v>
      </c>
    </row>
    <row r="347" spans="1:1" x14ac:dyDescent="0.25">
      <c r="A347" t="s">
        <v>395</v>
      </c>
    </row>
    <row r="348" spans="1:1" x14ac:dyDescent="0.25">
      <c r="A348" t="s">
        <v>396</v>
      </c>
    </row>
    <row r="349" spans="1:1" x14ac:dyDescent="0.25">
      <c r="A349" t="s">
        <v>397</v>
      </c>
    </row>
    <row r="350" spans="1:1" x14ac:dyDescent="0.25">
      <c r="A350" t="s">
        <v>398</v>
      </c>
    </row>
    <row r="351" spans="1:1" x14ac:dyDescent="0.25">
      <c r="A351" t="s">
        <v>399</v>
      </c>
    </row>
    <row r="352" spans="1:1" x14ac:dyDescent="0.25">
      <c r="A352" t="s">
        <v>400</v>
      </c>
    </row>
    <row r="353" spans="1:1" x14ac:dyDescent="0.25">
      <c r="A353" t="s">
        <v>401</v>
      </c>
    </row>
    <row r="354" spans="1:1" x14ac:dyDescent="0.25">
      <c r="A354" t="s">
        <v>402</v>
      </c>
    </row>
    <row r="355" spans="1:1" x14ac:dyDescent="0.25">
      <c r="A355" t="s">
        <v>403</v>
      </c>
    </row>
    <row r="356" spans="1:1" x14ac:dyDescent="0.25">
      <c r="A356" t="s">
        <v>404</v>
      </c>
    </row>
    <row r="357" spans="1:1" x14ac:dyDescent="0.25">
      <c r="A357" t="s">
        <v>405</v>
      </c>
    </row>
    <row r="358" spans="1:1" x14ac:dyDescent="0.25">
      <c r="A358" t="s">
        <v>406</v>
      </c>
    </row>
    <row r="359" spans="1:1" x14ac:dyDescent="0.25">
      <c r="A359" t="s">
        <v>407</v>
      </c>
    </row>
    <row r="360" spans="1:1" x14ac:dyDescent="0.25">
      <c r="A360" t="s">
        <v>408</v>
      </c>
    </row>
    <row r="361" spans="1:1" x14ac:dyDescent="0.25">
      <c r="A361" t="s">
        <v>409</v>
      </c>
    </row>
    <row r="362" spans="1:1" x14ac:dyDescent="0.25">
      <c r="A362" t="s">
        <v>410</v>
      </c>
    </row>
    <row r="363" spans="1:1" x14ac:dyDescent="0.25">
      <c r="A363" t="s">
        <v>411</v>
      </c>
    </row>
    <row r="364" spans="1:1" x14ac:dyDescent="0.25">
      <c r="A364" t="s">
        <v>412</v>
      </c>
    </row>
    <row r="365" spans="1:1" x14ac:dyDescent="0.25">
      <c r="A365" t="s">
        <v>413</v>
      </c>
    </row>
    <row r="366" spans="1:1" x14ac:dyDescent="0.25">
      <c r="A366" t="s">
        <v>414</v>
      </c>
    </row>
    <row r="367" spans="1:1" x14ac:dyDescent="0.25">
      <c r="A367" t="s">
        <v>415</v>
      </c>
    </row>
    <row r="368" spans="1:1" x14ac:dyDescent="0.25">
      <c r="A368" t="s">
        <v>416</v>
      </c>
    </row>
    <row r="369" spans="1:1" x14ac:dyDescent="0.25">
      <c r="A369" t="s">
        <v>417</v>
      </c>
    </row>
    <row r="370" spans="1:1" x14ac:dyDescent="0.25">
      <c r="A370" t="s">
        <v>418</v>
      </c>
    </row>
    <row r="371" spans="1:1" x14ac:dyDescent="0.25">
      <c r="A371" t="s">
        <v>419</v>
      </c>
    </row>
    <row r="372" spans="1:1" x14ac:dyDescent="0.25">
      <c r="A372" t="s">
        <v>420</v>
      </c>
    </row>
    <row r="373" spans="1:1" x14ac:dyDescent="0.25">
      <c r="A373" t="s">
        <v>421</v>
      </c>
    </row>
    <row r="374" spans="1:1" x14ac:dyDescent="0.25">
      <c r="A374" t="s">
        <v>422</v>
      </c>
    </row>
    <row r="375" spans="1:1" x14ac:dyDescent="0.25">
      <c r="A375" t="s">
        <v>423</v>
      </c>
    </row>
    <row r="376" spans="1:1" x14ac:dyDescent="0.25">
      <c r="A376" t="s">
        <v>424</v>
      </c>
    </row>
    <row r="377" spans="1:1" x14ac:dyDescent="0.25">
      <c r="A377" t="s">
        <v>425</v>
      </c>
    </row>
    <row r="378" spans="1:1" x14ac:dyDescent="0.25">
      <c r="A378" t="s">
        <v>426</v>
      </c>
    </row>
    <row r="379" spans="1:1" x14ac:dyDescent="0.25">
      <c r="A379" t="s">
        <v>427</v>
      </c>
    </row>
    <row r="380" spans="1:1" x14ac:dyDescent="0.25">
      <c r="A380" t="s">
        <v>428</v>
      </c>
    </row>
    <row r="381" spans="1:1" x14ac:dyDescent="0.25">
      <c r="A381" t="s">
        <v>429</v>
      </c>
    </row>
    <row r="382" spans="1:1" x14ac:dyDescent="0.25">
      <c r="A382" t="s">
        <v>430</v>
      </c>
    </row>
    <row r="383" spans="1:1" x14ac:dyDescent="0.25">
      <c r="A383" t="s">
        <v>431</v>
      </c>
    </row>
    <row r="384" spans="1:1" x14ac:dyDescent="0.25">
      <c r="A384" t="s">
        <v>432</v>
      </c>
    </row>
    <row r="385" spans="1:1" x14ac:dyDescent="0.25">
      <c r="A385" t="s">
        <v>433</v>
      </c>
    </row>
    <row r="386" spans="1:1" x14ac:dyDescent="0.25">
      <c r="A386" t="s">
        <v>434</v>
      </c>
    </row>
    <row r="387" spans="1:1" x14ac:dyDescent="0.25">
      <c r="A387" t="s">
        <v>435</v>
      </c>
    </row>
    <row r="388" spans="1:1" x14ac:dyDescent="0.25">
      <c r="A388" t="s">
        <v>436</v>
      </c>
    </row>
    <row r="389" spans="1:1" x14ac:dyDescent="0.25">
      <c r="A389" t="s">
        <v>437</v>
      </c>
    </row>
    <row r="390" spans="1:1" x14ac:dyDescent="0.25">
      <c r="A390" t="s">
        <v>438</v>
      </c>
    </row>
    <row r="391" spans="1:1" x14ac:dyDescent="0.25">
      <c r="A391" t="s">
        <v>439</v>
      </c>
    </row>
    <row r="392" spans="1:1" x14ac:dyDescent="0.25">
      <c r="A392" t="s">
        <v>440</v>
      </c>
    </row>
    <row r="393" spans="1:1" x14ac:dyDescent="0.25">
      <c r="A393" t="s">
        <v>441</v>
      </c>
    </row>
    <row r="394" spans="1:1" x14ac:dyDescent="0.25">
      <c r="A394" t="s">
        <v>442</v>
      </c>
    </row>
    <row r="395" spans="1:1" x14ac:dyDescent="0.25">
      <c r="A395" t="s">
        <v>443</v>
      </c>
    </row>
    <row r="396" spans="1:1" x14ac:dyDescent="0.25">
      <c r="A396" t="s">
        <v>444</v>
      </c>
    </row>
    <row r="397" spans="1:1" x14ac:dyDescent="0.25">
      <c r="A397" t="s">
        <v>445</v>
      </c>
    </row>
    <row r="398" spans="1:1" x14ac:dyDescent="0.25">
      <c r="A398" t="s">
        <v>446</v>
      </c>
    </row>
    <row r="399" spans="1:1" x14ac:dyDescent="0.25">
      <c r="A399" t="s">
        <v>447</v>
      </c>
    </row>
    <row r="400" spans="1:1" x14ac:dyDescent="0.25">
      <c r="A400" t="s">
        <v>448</v>
      </c>
    </row>
    <row r="401" spans="1:1" x14ac:dyDescent="0.25">
      <c r="A401" t="s">
        <v>449</v>
      </c>
    </row>
    <row r="402" spans="1:1" x14ac:dyDescent="0.25">
      <c r="A402" t="s">
        <v>450</v>
      </c>
    </row>
    <row r="403" spans="1:1" x14ac:dyDescent="0.25">
      <c r="A403" t="s">
        <v>451</v>
      </c>
    </row>
    <row r="404" spans="1:1" x14ac:dyDescent="0.25">
      <c r="A404" t="s">
        <v>452</v>
      </c>
    </row>
    <row r="405" spans="1:1" x14ac:dyDescent="0.25">
      <c r="A405" t="s">
        <v>453</v>
      </c>
    </row>
    <row r="406" spans="1:1" x14ac:dyDescent="0.25">
      <c r="A406" t="s">
        <v>454</v>
      </c>
    </row>
    <row r="407" spans="1:1" x14ac:dyDescent="0.25">
      <c r="A407" t="s">
        <v>455</v>
      </c>
    </row>
    <row r="408" spans="1:1" x14ac:dyDescent="0.25">
      <c r="A408" t="s">
        <v>456</v>
      </c>
    </row>
    <row r="409" spans="1:1" x14ac:dyDescent="0.25">
      <c r="A409" t="s">
        <v>457</v>
      </c>
    </row>
    <row r="410" spans="1:1" x14ac:dyDescent="0.25">
      <c r="A410" t="s">
        <v>458</v>
      </c>
    </row>
    <row r="411" spans="1:1" x14ac:dyDescent="0.25">
      <c r="A411" t="s">
        <v>459</v>
      </c>
    </row>
    <row r="412" spans="1:1" x14ac:dyDescent="0.25">
      <c r="A412" t="s">
        <v>460</v>
      </c>
    </row>
    <row r="413" spans="1:1" x14ac:dyDescent="0.25">
      <c r="A413" t="s">
        <v>461</v>
      </c>
    </row>
    <row r="414" spans="1:1" x14ac:dyDescent="0.25">
      <c r="A414" t="s">
        <v>462</v>
      </c>
    </row>
    <row r="415" spans="1:1" x14ac:dyDescent="0.25">
      <c r="A415" t="s">
        <v>463</v>
      </c>
    </row>
    <row r="416" spans="1:1" x14ac:dyDescent="0.25">
      <c r="A416" t="s">
        <v>464</v>
      </c>
    </row>
    <row r="417" spans="1:1" x14ac:dyDescent="0.25">
      <c r="A417" t="s">
        <v>465</v>
      </c>
    </row>
    <row r="418" spans="1:1" x14ac:dyDescent="0.25">
      <c r="A418" t="s">
        <v>466</v>
      </c>
    </row>
    <row r="419" spans="1:1" x14ac:dyDescent="0.25">
      <c r="A419" t="s">
        <v>467</v>
      </c>
    </row>
    <row r="420" spans="1:1" x14ac:dyDescent="0.25">
      <c r="A420" t="s">
        <v>468</v>
      </c>
    </row>
    <row r="421" spans="1:1" x14ac:dyDescent="0.25">
      <c r="A421" t="s">
        <v>469</v>
      </c>
    </row>
    <row r="422" spans="1:1" x14ac:dyDescent="0.25">
      <c r="A422" t="s">
        <v>470</v>
      </c>
    </row>
    <row r="423" spans="1:1" x14ac:dyDescent="0.25">
      <c r="A423" t="s">
        <v>471</v>
      </c>
    </row>
    <row r="424" spans="1:1" x14ac:dyDescent="0.25">
      <c r="A424" t="s">
        <v>472</v>
      </c>
    </row>
    <row r="425" spans="1:1" x14ac:dyDescent="0.25">
      <c r="A425" t="s">
        <v>473</v>
      </c>
    </row>
    <row r="426" spans="1:1" x14ac:dyDescent="0.25">
      <c r="A426" t="s">
        <v>474</v>
      </c>
    </row>
    <row r="427" spans="1:1" x14ac:dyDescent="0.25">
      <c r="A427" t="s">
        <v>475</v>
      </c>
    </row>
    <row r="428" spans="1:1" x14ac:dyDescent="0.25">
      <c r="A428" t="s">
        <v>476</v>
      </c>
    </row>
    <row r="429" spans="1:1" x14ac:dyDescent="0.25">
      <c r="A429" t="s">
        <v>477</v>
      </c>
    </row>
    <row r="430" spans="1:1" x14ac:dyDescent="0.25">
      <c r="A430" t="s">
        <v>478</v>
      </c>
    </row>
    <row r="431" spans="1:1" x14ac:dyDescent="0.25">
      <c r="A431" t="s">
        <v>479</v>
      </c>
    </row>
    <row r="432" spans="1:1" x14ac:dyDescent="0.25">
      <c r="A432" t="s">
        <v>480</v>
      </c>
    </row>
    <row r="433" spans="1:1" x14ac:dyDescent="0.25">
      <c r="A433" t="s">
        <v>481</v>
      </c>
    </row>
    <row r="434" spans="1:1" x14ac:dyDescent="0.25">
      <c r="A434" t="s">
        <v>482</v>
      </c>
    </row>
    <row r="435" spans="1:1" x14ac:dyDescent="0.25">
      <c r="A435" t="s">
        <v>483</v>
      </c>
    </row>
    <row r="436" spans="1:1" x14ac:dyDescent="0.25">
      <c r="A436" t="s">
        <v>484</v>
      </c>
    </row>
    <row r="437" spans="1:1" x14ac:dyDescent="0.25">
      <c r="A437" t="s">
        <v>485</v>
      </c>
    </row>
    <row r="438" spans="1:1" x14ac:dyDescent="0.25">
      <c r="A438" t="s">
        <v>486</v>
      </c>
    </row>
    <row r="439" spans="1:1" x14ac:dyDescent="0.25">
      <c r="A439" t="s">
        <v>487</v>
      </c>
    </row>
    <row r="440" spans="1:1" x14ac:dyDescent="0.25">
      <c r="A440" t="s">
        <v>488</v>
      </c>
    </row>
    <row r="441" spans="1:1" x14ac:dyDescent="0.25">
      <c r="A441" t="s">
        <v>489</v>
      </c>
    </row>
    <row r="442" spans="1:1" x14ac:dyDescent="0.25">
      <c r="A442" t="s">
        <v>490</v>
      </c>
    </row>
    <row r="443" spans="1:1" x14ac:dyDescent="0.25">
      <c r="A443" t="s">
        <v>491</v>
      </c>
    </row>
    <row r="444" spans="1:1" x14ac:dyDescent="0.25">
      <c r="A444" t="s">
        <v>492</v>
      </c>
    </row>
    <row r="445" spans="1:1" x14ac:dyDescent="0.25">
      <c r="A445" t="s">
        <v>493</v>
      </c>
    </row>
    <row r="446" spans="1:1" x14ac:dyDescent="0.25">
      <c r="A446" t="s">
        <v>494</v>
      </c>
    </row>
    <row r="447" spans="1:1" x14ac:dyDescent="0.25">
      <c r="A447" t="s">
        <v>495</v>
      </c>
    </row>
    <row r="448" spans="1:1" x14ac:dyDescent="0.25">
      <c r="A448" t="s">
        <v>496</v>
      </c>
    </row>
    <row r="449" spans="1:1" x14ac:dyDescent="0.25">
      <c r="A449" t="s">
        <v>497</v>
      </c>
    </row>
    <row r="450" spans="1:1" x14ac:dyDescent="0.25">
      <c r="A450" t="s">
        <v>498</v>
      </c>
    </row>
    <row r="451" spans="1:1" x14ac:dyDescent="0.25">
      <c r="A451" t="s">
        <v>499</v>
      </c>
    </row>
    <row r="452" spans="1:1" x14ac:dyDescent="0.25">
      <c r="A452" t="s">
        <v>500</v>
      </c>
    </row>
    <row r="453" spans="1:1" x14ac:dyDescent="0.25">
      <c r="A453" t="s">
        <v>501</v>
      </c>
    </row>
    <row r="454" spans="1:1" x14ac:dyDescent="0.25">
      <c r="A454" t="s">
        <v>502</v>
      </c>
    </row>
    <row r="455" spans="1:1" x14ac:dyDescent="0.25">
      <c r="A455" t="s">
        <v>503</v>
      </c>
    </row>
    <row r="456" spans="1:1" x14ac:dyDescent="0.25">
      <c r="A456" t="s">
        <v>504</v>
      </c>
    </row>
    <row r="457" spans="1:1" x14ac:dyDescent="0.25">
      <c r="A457" t="s">
        <v>505</v>
      </c>
    </row>
    <row r="458" spans="1:1" x14ac:dyDescent="0.25">
      <c r="A458" t="s">
        <v>506</v>
      </c>
    </row>
    <row r="459" spans="1:1" x14ac:dyDescent="0.25">
      <c r="A459" t="s">
        <v>507</v>
      </c>
    </row>
    <row r="460" spans="1:1" x14ac:dyDescent="0.25">
      <c r="A460" t="s">
        <v>508</v>
      </c>
    </row>
    <row r="461" spans="1:1" x14ac:dyDescent="0.25">
      <c r="A461" t="s">
        <v>509</v>
      </c>
    </row>
    <row r="462" spans="1:1" x14ac:dyDescent="0.25">
      <c r="A462" t="s">
        <v>510</v>
      </c>
    </row>
    <row r="463" spans="1:1" x14ac:dyDescent="0.25">
      <c r="A463" t="s">
        <v>511</v>
      </c>
    </row>
    <row r="464" spans="1:1" x14ac:dyDescent="0.25">
      <c r="A464" t="s">
        <v>512</v>
      </c>
    </row>
    <row r="465" spans="1:1" x14ac:dyDescent="0.25">
      <c r="A465" t="s">
        <v>513</v>
      </c>
    </row>
    <row r="466" spans="1:1" x14ac:dyDescent="0.25">
      <c r="A466" t="s">
        <v>514</v>
      </c>
    </row>
    <row r="467" spans="1:1" x14ac:dyDescent="0.25">
      <c r="A467" t="s">
        <v>515</v>
      </c>
    </row>
    <row r="468" spans="1:1" x14ac:dyDescent="0.25">
      <c r="A468" t="s">
        <v>516</v>
      </c>
    </row>
    <row r="469" spans="1:1" x14ac:dyDescent="0.25">
      <c r="A469" t="s">
        <v>517</v>
      </c>
    </row>
    <row r="470" spans="1:1" x14ac:dyDescent="0.25">
      <c r="A470" t="s">
        <v>518</v>
      </c>
    </row>
    <row r="471" spans="1:1" x14ac:dyDescent="0.25">
      <c r="A471" t="s">
        <v>519</v>
      </c>
    </row>
    <row r="472" spans="1:1" x14ac:dyDescent="0.25">
      <c r="A472" t="s">
        <v>520</v>
      </c>
    </row>
    <row r="473" spans="1:1" x14ac:dyDescent="0.25">
      <c r="A473" t="s">
        <v>521</v>
      </c>
    </row>
    <row r="474" spans="1:1" x14ac:dyDescent="0.25">
      <c r="A474" t="s">
        <v>522</v>
      </c>
    </row>
    <row r="475" spans="1:1" x14ac:dyDescent="0.25">
      <c r="A475" t="s">
        <v>523</v>
      </c>
    </row>
    <row r="476" spans="1:1" x14ac:dyDescent="0.25">
      <c r="A476" t="s">
        <v>524</v>
      </c>
    </row>
    <row r="477" spans="1:1" x14ac:dyDescent="0.25">
      <c r="A477" t="s">
        <v>525</v>
      </c>
    </row>
    <row r="478" spans="1:1" x14ac:dyDescent="0.25">
      <c r="A478" t="s">
        <v>526</v>
      </c>
    </row>
    <row r="479" spans="1:1" x14ac:dyDescent="0.25">
      <c r="A479" t="s">
        <v>527</v>
      </c>
    </row>
    <row r="480" spans="1:1" x14ac:dyDescent="0.25">
      <c r="A480" t="s">
        <v>528</v>
      </c>
    </row>
    <row r="481" spans="1:1" x14ac:dyDescent="0.25">
      <c r="A481" t="s">
        <v>529</v>
      </c>
    </row>
    <row r="482" spans="1:1" x14ac:dyDescent="0.25">
      <c r="A482" t="s">
        <v>530</v>
      </c>
    </row>
    <row r="483" spans="1:1" x14ac:dyDescent="0.25">
      <c r="A483" t="s">
        <v>531</v>
      </c>
    </row>
    <row r="484" spans="1:1" x14ac:dyDescent="0.25">
      <c r="A484" t="s">
        <v>532</v>
      </c>
    </row>
    <row r="485" spans="1:1" x14ac:dyDescent="0.25">
      <c r="A485" t="s">
        <v>533</v>
      </c>
    </row>
    <row r="486" spans="1:1" x14ac:dyDescent="0.25">
      <c r="A486" t="s">
        <v>534</v>
      </c>
    </row>
    <row r="487" spans="1:1" x14ac:dyDescent="0.25">
      <c r="A487" t="s">
        <v>535</v>
      </c>
    </row>
    <row r="488" spans="1:1" x14ac:dyDescent="0.25">
      <c r="A488" t="s">
        <v>536</v>
      </c>
    </row>
    <row r="489" spans="1:1" x14ac:dyDescent="0.25">
      <c r="A489" t="s">
        <v>537</v>
      </c>
    </row>
    <row r="490" spans="1:1" x14ac:dyDescent="0.25">
      <c r="A490" t="s">
        <v>538</v>
      </c>
    </row>
    <row r="491" spans="1:1" x14ac:dyDescent="0.25">
      <c r="A491" t="s">
        <v>539</v>
      </c>
    </row>
    <row r="492" spans="1:1" x14ac:dyDescent="0.25">
      <c r="A492" t="s">
        <v>540</v>
      </c>
    </row>
    <row r="493" spans="1:1" x14ac:dyDescent="0.25">
      <c r="A493" t="s">
        <v>541</v>
      </c>
    </row>
    <row r="494" spans="1:1" x14ac:dyDescent="0.25">
      <c r="A494" t="s">
        <v>542</v>
      </c>
    </row>
    <row r="495" spans="1:1" x14ac:dyDescent="0.25">
      <c r="A495" t="s">
        <v>543</v>
      </c>
    </row>
    <row r="496" spans="1:1" x14ac:dyDescent="0.25">
      <c r="A496" t="s">
        <v>544</v>
      </c>
    </row>
    <row r="497" spans="1:1" x14ac:dyDescent="0.25">
      <c r="A497" t="s">
        <v>545</v>
      </c>
    </row>
    <row r="498" spans="1:1" x14ac:dyDescent="0.25">
      <c r="A498" t="s">
        <v>546</v>
      </c>
    </row>
    <row r="499" spans="1:1" x14ac:dyDescent="0.25">
      <c r="A499" t="s">
        <v>547</v>
      </c>
    </row>
    <row r="500" spans="1:1" x14ac:dyDescent="0.25">
      <c r="A500" t="s">
        <v>548</v>
      </c>
    </row>
    <row r="501" spans="1:1" x14ac:dyDescent="0.25">
      <c r="A501" t="s">
        <v>549</v>
      </c>
    </row>
    <row r="502" spans="1:1" x14ac:dyDescent="0.25">
      <c r="A502" t="s">
        <v>550</v>
      </c>
    </row>
    <row r="503" spans="1:1" x14ac:dyDescent="0.25">
      <c r="A503" t="s">
        <v>551</v>
      </c>
    </row>
    <row r="504" spans="1:1" x14ac:dyDescent="0.25">
      <c r="A504" t="s">
        <v>552</v>
      </c>
    </row>
    <row r="505" spans="1:1" x14ac:dyDescent="0.25">
      <c r="A505" t="s">
        <v>553</v>
      </c>
    </row>
    <row r="506" spans="1:1" x14ac:dyDescent="0.25">
      <c r="A506" t="s">
        <v>554</v>
      </c>
    </row>
    <row r="507" spans="1:1" x14ac:dyDescent="0.25">
      <c r="A507" t="s">
        <v>555</v>
      </c>
    </row>
    <row r="508" spans="1:1" x14ac:dyDescent="0.25">
      <c r="A508" t="s">
        <v>556</v>
      </c>
    </row>
    <row r="509" spans="1:1" x14ac:dyDescent="0.25">
      <c r="A509" t="s">
        <v>557</v>
      </c>
    </row>
    <row r="510" spans="1:1" x14ac:dyDescent="0.25">
      <c r="A510" t="s">
        <v>558</v>
      </c>
    </row>
    <row r="511" spans="1:1" x14ac:dyDescent="0.25">
      <c r="A511" t="s">
        <v>559</v>
      </c>
    </row>
    <row r="512" spans="1:1" x14ac:dyDescent="0.25">
      <c r="A512" t="s">
        <v>560</v>
      </c>
    </row>
    <row r="513" spans="1:1" x14ac:dyDescent="0.25">
      <c r="A513" t="s">
        <v>561</v>
      </c>
    </row>
    <row r="514" spans="1:1" x14ac:dyDescent="0.25">
      <c r="A514" t="s">
        <v>562</v>
      </c>
    </row>
    <row r="515" spans="1:1" x14ac:dyDescent="0.25">
      <c r="A515" t="s">
        <v>563</v>
      </c>
    </row>
    <row r="516" spans="1:1" x14ac:dyDescent="0.25">
      <c r="A516" t="s">
        <v>564</v>
      </c>
    </row>
    <row r="517" spans="1:1" x14ac:dyDescent="0.25">
      <c r="A517" t="s">
        <v>565</v>
      </c>
    </row>
    <row r="518" spans="1:1" x14ac:dyDescent="0.25">
      <c r="A518" t="s">
        <v>566</v>
      </c>
    </row>
    <row r="519" spans="1:1" x14ac:dyDescent="0.25">
      <c r="A519" t="s">
        <v>567</v>
      </c>
    </row>
    <row r="520" spans="1:1" x14ac:dyDescent="0.25">
      <c r="A520" t="s">
        <v>568</v>
      </c>
    </row>
    <row r="521" spans="1:1" x14ac:dyDescent="0.25">
      <c r="A521" t="s">
        <v>569</v>
      </c>
    </row>
    <row r="522" spans="1:1" x14ac:dyDescent="0.25">
      <c r="A522" t="s">
        <v>570</v>
      </c>
    </row>
    <row r="523" spans="1:1" x14ac:dyDescent="0.25">
      <c r="A523" t="s">
        <v>571</v>
      </c>
    </row>
    <row r="524" spans="1:1" x14ac:dyDescent="0.25">
      <c r="A524" t="s">
        <v>572</v>
      </c>
    </row>
    <row r="525" spans="1:1" x14ac:dyDescent="0.25">
      <c r="A525" t="s">
        <v>573</v>
      </c>
    </row>
    <row r="526" spans="1:1" x14ac:dyDescent="0.25">
      <c r="A526" t="s">
        <v>574</v>
      </c>
    </row>
    <row r="527" spans="1:1" x14ac:dyDescent="0.25">
      <c r="A527" t="s">
        <v>575</v>
      </c>
    </row>
    <row r="528" spans="1:1" x14ac:dyDescent="0.25">
      <c r="A528" t="s">
        <v>576</v>
      </c>
    </row>
    <row r="529" spans="1:1" x14ac:dyDescent="0.25">
      <c r="A529" t="s">
        <v>577</v>
      </c>
    </row>
    <row r="530" spans="1:1" x14ac:dyDescent="0.25">
      <c r="A530" t="s">
        <v>578</v>
      </c>
    </row>
    <row r="531" spans="1:1" x14ac:dyDescent="0.25">
      <c r="A531" t="s">
        <v>579</v>
      </c>
    </row>
    <row r="532" spans="1:1" x14ac:dyDescent="0.25">
      <c r="A532" t="s">
        <v>580</v>
      </c>
    </row>
    <row r="533" spans="1:1" x14ac:dyDescent="0.25">
      <c r="A533" t="s">
        <v>581</v>
      </c>
    </row>
    <row r="534" spans="1:1" x14ac:dyDescent="0.25">
      <c r="A534" t="s">
        <v>582</v>
      </c>
    </row>
    <row r="535" spans="1:1" x14ac:dyDescent="0.25">
      <c r="A535" t="s">
        <v>583</v>
      </c>
    </row>
    <row r="536" spans="1:1" x14ac:dyDescent="0.25">
      <c r="A536" t="s">
        <v>584</v>
      </c>
    </row>
    <row r="537" spans="1:1" x14ac:dyDescent="0.25">
      <c r="A537" t="s">
        <v>585</v>
      </c>
    </row>
    <row r="538" spans="1:1" x14ac:dyDescent="0.25">
      <c r="A538" t="s">
        <v>586</v>
      </c>
    </row>
    <row r="539" spans="1:1" x14ac:dyDescent="0.25">
      <c r="A539" t="s">
        <v>587</v>
      </c>
    </row>
    <row r="540" spans="1:1" x14ac:dyDescent="0.25">
      <c r="A540" t="s">
        <v>588</v>
      </c>
    </row>
    <row r="541" spans="1:1" x14ac:dyDescent="0.25">
      <c r="A541" t="s">
        <v>589</v>
      </c>
    </row>
    <row r="542" spans="1:1" x14ac:dyDescent="0.25">
      <c r="A542" t="s">
        <v>590</v>
      </c>
    </row>
    <row r="543" spans="1:1" x14ac:dyDescent="0.25">
      <c r="A543" t="s">
        <v>591</v>
      </c>
    </row>
    <row r="544" spans="1:1" x14ac:dyDescent="0.25">
      <c r="A544" t="s">
        <v>592</v>
      </c>
    </row>
    <row r="545" spans="1:1" x14ac:dyDescent="0.25">
      <c r="A545" t="s">
        <v>593</v>
      </c>
    </row>
    <row r="546" spans="1:1" x14ac:dyDescent="0.25">
      <c r="A546" t="s">
        <v>594</v>
      </c>
    </row>
    <row r="547" spans="1:1" x14ac:dyDescent="0.25">
      <c r="A547" t="s">
        <v>595</v>
      </c>
    </row>
    <row r="548" spans="1:1" x14ac:dyDescent="0.25">
      <c r="A548" t="s">
        <v>596</v>
      </c>
    </row>
    <row r="549" spans="1:1" x14ac:dyDescent="0.25">
      <c r="A549" t="s">
        <v>597</v>
      </c>
    </row>
    <row r="550" spans="1:1" x14ac:dyDescent="0.25">
      <c r="A550" t="s">
        <v>598</v>
      </c>
    </row>
    <row r="551" spans="1:1" x14ac:dyDescent="0.25">
      <c r="A551" t="s">
        <v>599</v>
      </c>
    </row>
    <row r="552" spans="1:1" x14ac:dyDescent="0.25">
      <c r="A552" t="s">
        <v>600</v>
      </c>
    </row>
    <row r="553" spans="1:1" x14ac:dyDescent="0.25">
      <c r="A553" t="s">
        <v>601</v>
      </c>
    </row>
    <row r="554" spans="1:1" x14ac:dyDescent="0.25">
      <c r="A554" t="s">
        <v>602</v>
      </c>
    </row>
    <row r="555" spans="1:1" x14ac:dyDescent="0.25">
      <c r="A555" t="s">
        <v>603</v>
      </c>
    </row>
    <row r="556" spans="1:1" x14ac:dyDescent="0.25">
      <c r="A556" t="s">
        <v>604</v>
      </c>
    </row>
    <row r="557" spans="1:1" x14ac:dyDescent="0.25">
      <c r="A557" t="s">
        <v>605</v>
      </c>
    </row>
    <row r="558" spans="1:1" x14ac:dyDescent="0.25">
      <c r="A558" t="s">
        <v>606</v>
      </c>
    </row>
    <row r="559" spans="1:1" x14ac:dyDescent="0.25">
      <c r="A559" t="s">
        <v>607</v>
      </c>
    </row>
    <row r="560" spans="1:1" x14ac:dyDescent="0.25">
      <c r="A560" t="s">
        <v>608</v>
      </c>
    </row>
    <row r="561" spans="1:2" x14ac:dyDescent="0.25">
      <c r="A561" t="s">
        <v>609</v>
      </c>
    </row>
    <row r="562" spans="1:2" x14ac:dyDescent="0.25">
      <c r="A562" t="s">
        <v>610</v>
      </c>
      <c r="B562" t="s">
        <v>611</v>
      </c>
    </row>
    <row r="563" spans="1:2" x14ac:dyDescent="0.25">
      <c r="A563" t="s">
        <v>612</v>
      </c>
    </row>
    <row r="564" spans="1:2" x14ac:dyDescent="0.25">
      <c r="A564" t="s">
        <v>613</v>
      </c>
    </row>
    <row r="565" spans="1:2" x14ac:dyDescent="0.25">
      <c r="A565" t="s">
        <v>614</v>
      </c>
    </row>
    <row r="566" spans="1:2" x14ac:dyDescent="0.25">
      <c r="A566" t="s">
        <v>615</v>
      </c>
    </row>
    <row r="567" spans="1:2" x14ac:dyDescent="0.25">
      <c r="A567" t="s">
        <v>616</v>
      </c>
    </row>
    <row r="568" spans="1:2" x14ac:dyDescent="0.25">
      <c r="A568" t="s">
        <v>617</v>
      </c>
    </row>
    <row r="569" spans="1:2" x14ac:dyDescent="0.25">
      <c r="A569" t="s">
        <v>618</v>
      </c>
    </row>
    <row r="570" spans="1:2" x14ac:dyDescent="0.25">
      <c r="A570" t="s">
        <v>619</v>
      </c>
    </row>
    <row r="571" spans="1:2" x14ac:dyDescent="0.25">
      <c r="A571" t="s">
        <v>620</v>
      </c>
    </row>
    <row r="572" spans="1:2" x14ac:dyDescent="0.25">
      <c r="A572" t="s">
        <v>621</v>
      </c>
    </row>
    <row r="573" spans="1:2" x14ac:dyDescent="0.25">
      <c r="A573" t="s">
        <v>622</v>
      </c>
    </row>
    <row r="574" spans="1:2" x14ac:dyDescent="0.25">
      <c r="A574" t="s">
        <v>623</v>
      </c>
    </row>
    <row r="575" spans="1:2" x14ac:dyDescent="0.25">
      <c r="A575" t="s">
        <v>624</v>
      </c>
    </row>
    <row r="576" spans="1:2" x14ac:dyDescent="0.25">
      <c r="A576" t="s">
        <v>625</v>
      </c>
    </row>
    <row r="577" spans="1:1" x14ac:dyDescent="0.25">
      <c r="A577" t="s">
        <v>626</v>
      </c>
    </row>
    <row r="578" spans="1:1" x14ac:dyDescent="0.25">
      <c r="A578" t="s">
        <v>627</v>
      </c>
    </row>
    <row r="579" spans="1:1" x14ac:dyDescent="0.25">
      <c r="A579" t="s">
        <v>628</v>
      </c>
    </row>
    <row r="580" spans="1:1" x14ac:dyDescent="0.25">
      <c r="A580" t="s">
        <v>629</v>
      </c>
    </row>
    <row r="581" spans="1:1" x14ac:dyDescent="0.25">
      <c r="A581" t="s">
        <v>630</v>
      </c>
    </row>
    <row r="582" spans="1:1" x14ac:dyDescent="0.25">
      <c r="A582" t="s">
        <v>631</v>
      </c>
    </row>
    <row r="583" spans="1:1" x14ac:dyDescent="0.25">
      <c r="A583" t="s">
        <v>632</v>
      </c>
    </row>
    <row r="584" spans="1:1" x14ac:dyDescent="0.25">
      <c r="A584" t="s">
        <v>633</v>
      </c>
    </row>
    <row r="585" spans="1:1" x14ac:dyDescent="0.25">
      <c r="A585" t="s">
        <v>634</v>
      </c>
    </row>
    <row r="586" spans="1:1" x14ac:dyDescent="0.25">
      <c r="A586" t="s">
        <v>635</v>
      </c>
    </row>
    <row r="587" spans="1:1" x14ac:dyDescent="0.25">
      <c r="A587" t="s">
        <v>636</v>
      </c>
    </row>
    <row r="588" spans="1:1" x14ac:dyDescent="0.25">
      <c r="A588" t="s">
        <v>637</v>
      </c>
    </row>
    <row r="589" spans="1:1" x14ac:dyDescent="0.25">
      <c r="A589" t="s">
        <v>638</v>
      </c>
    </row>
    <row r="590" spans="1:1" x14ac:dyDescent="0.25">
      <c r="A590" t="s">
        <v>639</v>
      </c>
    </row>
    <row r="591" spans="1:1" x14ac:dyDescent="0.25">
      <c r="A591" t="s">
        <v>640</v>
      </c>
    </row>
    <row r="592" spans="1:1" x14ac:dyDescent="0.25">
      <c r="A592" t="s">
        <v>641</v>
      </c>
    </row>
    <row r="593" spans="1:1" x14ac:dyDescent="0.25">
      <c r="A593" t="s">
        <v>642</v>
      </c>
    </row>
    <row r="594" spans="1:1" x14ac:dyDescent="0.25">
      <c r="A594" t="s">
        <v>643</v>
      </c>
    </row>
    <row r="595" spans="1:1" x14ac:dyDescent="0.25">
      <c r="A595" t="s">
        <v>644</v>
      </c>
    </row>
    <row r="596" spans="1:1" x14ac:dyDescent="0.25">
      <c r="A596" t="s">
        <v>645</v>
      </c>
    </row>
    <row r="597" spans="1:1" x14ac:dyDescent="0.25">
      <c r="A597" t="s">
        <v>646</v>
      </c>
    </row>
    <row r="598" spans="1:1" x14ac:dyDescent="0.25">
      <c r="A598" t="s">
        <v>647</v>
      </c>
    </row>
    <row r="599" spans="1:1" x14ac:dyDescent="0.25">
      <c r="A599" t="s">
        <v>648</v>
      </c>
    </row>
    <row r="600" spans="1:1" x14ac:dyDescent="0.25">
      <c r="A600" t="s">
        <v>649</v>
      </c>
    </row>
    <row r="601" spans="1:1" x14ac:dyDescent="0.25">
      <c r="A601" t="s">
        <v>650</v>
      </c>
    </row>
    <row r="602" spans="1:1" x14ac:dyDescent="0.25">
      <c r="A602" t="s">
        <v>651</v>
      </c>
    </row>
    <row r="603" spans="1:1" x14ac:dyDescent="0.25">
      <c r="A603" t="s">
        <v>652</v>
      </c>
    </row>
    <row r="604" spans="1:1" x14ac:dyDescent="0.25">
      <c r="A604" t="s">
        <v>653</v>
      </c>
    </row>
    <row r="605" spans="1:1" x14ac:dyDescent="0.25">
      <c r="A605" t="s">
        <v>654</v>
      </c>
    </row>
    <row r="606" spans="1:1" x14ac:dyDescent="0.25">
      <c r="A606" t="s">
        <v>655</v>
      </c>
    </row>
    <row r="607" spans="1:1" x14ac:dyDescent="0.25">
      <c r="A607" t="s">
        <v>656</v>
      </c>
    </row>
    <row r="608" spans="1:1" x14ac:dyDescent="0.25">
      <c r="A608" t="s">
        <v>657</v>
      </c>
    </row>
    <row r="609" spans="1:3" x14ac:dyDescent="0.25">
      <c r="A609" t="s">
        <v>658</v>
      </c>
    </row>
    <row r="610" spans="1:3" x14ac:dyDescent="0.25">
      <c r="A610" t="s">
        <v>659</v>
      </c>
    </row>
    <row r="611" spans="1:3" x14ac:dyDescent="0.25">
      <c r="A611" t="s">
        <v>660</v>
      </c>
    </row>
    <row r="612" spans="1:3" x14ac:dyDescent="0.25">
      <c r="A612" t="s">
        <v>661</v>
      </c>
    </row>
    <row r="613" spans="1:3" x14ac:dyDescent="0.25">
      <c r="A613" t="s">
        <v>662</v>
      </c>
    </row>
    <row r="614" spans="1:3" x14ac:dyDescent="0.25">
      <c r="A614" t="s">
        <v>663</v>
      </c>
    </row>
    <row r="615" spans="1:3" x14ac:dyDescent="0.25">
      <c r="A615" t="s">
        <v>664</v>
      </c>
    </row>
    <row r="616" spans="1:3" x14ac:dyDescent="0.25">
      <c r="A616" t="s">
        <v>665</v>
      </c>
    </row>
    <row r="617" spans="1:3" x14ac:dyDescent="0.25">
      <c r="A617" t="s">
        <v>666</v>
      </c>
    </row>
    <row r="618" spans="1:3" x14ac:dyDescent="0.25">
      <c r="A618" t="s">
        <v>667</v>
      </c>
    </row>
    <row r="619" spans="1:3" x14ac:dyDescent="0.25">
      <c r="A619" t="s">
        <v>668</v>
      </c>
    </row>
    <row r="620" spans="1:3" x14ac:dyDescent="0.25">
      <c r="A620" t="s">
        <v>669</v>
      </c>
    </row>
    <row r="621" spans="1:3" x14ac:dyDescent="0.25">
      <c r="A621" t="s">
        <v>670</v>
      </c>
    </row>
    <row r="622" spans="1:3" x14ac:dyDescent="0.25">
      <c r="A622" t="s">
        <v>671</v>
      </c>
      <c r="B622" t="s">
        <v>672</v>
      </c>
      <c r="C622" t="s">
        <v>673</v>
      </c>
    </row>
    <row r="623" spans="1:3" x14ac:dyDescent="0.25">
      <c r="A623" t="s">
        <v>674</v>
      </c>
    </row>
    <row r="624" spans="1:3" x14ac:dyDescent="0.25">
      <c r="A624" t="s">
        <v>675</v>
      </c>
    </row>
    <row r="625" spans="1:1" x14ac:dyDescent="0.25">
      <c r="A625" t="s">
        <v>676</v>
      </c>
    </row>
    <row r="626" spans="1:1" x14ac:dyDescent="0.25">
      <c r="A626" t="s">
        <v>677</v>
      </c>
    </row>
    <row r="627" spans="1:1" x14ac:dyDescent="0.25">
      <c r="A627" t="s">
        <v>678</v>
      </c>
    </row>
    <row r="628" spans="1:1" x14ac:dyDescent="0.25">
      <c r="A628" t="s">
        <v>679</v>
      </c>
    </row>
    <row r="629" spans="1:1" x14ac:dyDescent="0.25">
      <c r="A629" t="s">
        <v>680</v>
      </c>
    </row>
    <row r="630" spans="1:1" x14ac:dyDescent="0.25">
      <c r="A630" t="s">
        <v>681</v>
      </c>
    </row>
    <row r="631" spans="1:1" x14ac:dyDescent="0.25">
      <c r="A631" t="s">
        <v>682</v>
      </c>
    </row>
    <row r="632" spans="1:1" x14ac:dyDescent="0.25">
      <c r="A632" t="s">
        <v>683</v>
      </c>
    </row>
    <row r="633" spans="1:1" x14ac:dyDescent="0.25">
      <c r="A633" t="s">
        <v>684</v>
      </c>
    </row>
    <row r="634" spans="1:1" x14ac:dyDescent="0.25">
      <c r="A634" t="s">
        <v>685</v>
      </c>
    </row>
    <row r="635" spans="1:1" x14ac:dyDescent="0.25">
      <c r="A635" t="s">
        <v>686</v>
      </c>
    </row>
    <row r="636" spans="1:1" x14ac:dyDescent="0.25">
      <c r="A636" t="s">
        <v>687</v>
      </c>
    </row>
    <row r="637" spans="1:1" x14ac:dyDescent="0.25">
      <c r="A637" t="s">
        <v>688</v>
      </c>
    </row>
    <row r="638" spans="1:1" x14ac:dyDescent="0.25">
      <c r="A638" t="s">
        <v>689</v>
      </c>
    </row>
    <row r="639" spans="1:1" x14ac:dyDescent="0.25">
      <c r="A639" t="s">
        <v>690</v>
      </c>
    </row>
    <row r="640" spans="1:1" x14ac:dyDescent="0.25">
      <c r="A640" t="s">
        <v>691</v>
      </c>
    </row>
    <row r="641" spans="1:1" x14ac:dyDescent="0.25">
      <c r="A641" t="s">
        <v>692</v>
      </c>
    </row>
    <row r="642" spans="1:1" x14ac:dyDescent="0.25">
      <c r="A642" t="s">
        <v>693</v>
      </c>
    </row>
    <row r="643" spans="1:1" x14ac:dyDescent="0.25">
      <c r="A643" t="s">
        <v>694</v>
      </c>
    </row>
    <row r="644" spans="1:1" x14ac:dyDescent="0.25">
      <c r="A644" t="s">
        <v>695</v>
      </c>
    </row>
    <row r="645" spans="1:1" x14ac:dyDescent="0.25">
      <c r="A645" t="s">
        <v>696</v>
      </c>
    </row>
    <row r="646" spans="1:1" x14ac:dyDescent="0.25">
      <c r="A646" t="s">
        <v>697</v>
      </c>
    </row>
    <row r="647" spans="1:1" x14ac:dyDescent="0.25">
      <c r="A647" t="s">
        <v>698</v>
      </c>
    </row>
    <row r="648" spans="1:1" x14ac:dyDescent="0.25">
      <c r="A648" t="s">
        <v>699</v>
      </c>
    </row>
    <row r="649" spans="1:1" x14ac:dyDescent="0.25">
      <c r="A649" t="s">
        <v>700</v>
      </c>
    </row>
    <row r="650" spans="1:1" x14ac:dyDescent="0.25">
      <c r="A650" t="s">
        <v>701</v>
      </c>
    </row>
    <row r="651" spans="1:1" x14ac:dyDescent="0.25">
      <c r="A651" t="s">
        <v>702</v>
      </c>
    </row>
    <row r="652" spans="1:1" x14ac:dyDescent="0.25">
      <c r="A652" t="s">
        <v>703</v>
      </c>
    </row>
    <row r="653" spans="1:1" x14ac:dyDescent="0.25">
      <c r="A653" t="s">
        <v>704</v>
      </c>
    </row>
    <row r="654" spans="1:1" x14ac:dyDescent="0.25">
      <c r="A654" t="s">
        <v>705</v>
      </c>
    </row>
    <row r="655" spans="1:1" x14ac:dyDescent="0.25">
      <c r="A655" t="s">
        <v>706</v>
      </c>
    </row>
    <row r="656" spans="1:1" x14ac:dyDescent="0.25">
      <c r="A656" t="s">
        <v>707</v>
      </c>
    </row>
    <row r="657" spans="1:1" x14ac:dyDescent="0.25">
      <c r="A657" t="s">
        <v>708</v>
      </c>
    </row>
    <row r="658" spans="1:1" x14ac:dyDescent="0.25">
      <c r="A658" t="s">
        <v>709</v>
      </c>
    </row>
    <row r="659" spans="1:1" x14ac:dyDescent="0.25">
      <c r="A659" t="s">
        <v>710</v>
      </c>
    </row>
    <row r="660" spans="1:1" x14ac:dyDescent="0.25">
      <c r="A660" t="s">
        <v>711</v>
      </c>
    </row>
    <row r="661" spans="1:1" x14ac:dyDescent="0.25">
      <c r="A661" t="s">
        <v>712</v>
      </c>
    </row>
    <row r="662" spans="1:1" x14ac:dyDescent="0.25">
      <c r="A662" t="s">
        <v>713</v>
      </c>
    </row>
    <row r="663" spans="1:1" x14ac:dyDescent="0.25">
      <c r="A663" t="s">
        <v>714</v>
      </c>
    </row>
    <row r="664" spans="1:1" x14ac:dyDescent="0.25">
      <c r="A664" t="s">
        <v>715</v>
      </c>
    </row>
    <row r="665" spans="1:1" x14ac:dyDescent="0.25">
      <c r="A665" t="s">
        <v>716</v>
      </c>
    </row>
    <row r="666" spans="1:1" x14ac:dyDescent="0.25">
      <c r="A666" t="s">
        <v>717</v>
      </c>
    </row>
    <row r="667" spans="1:1" x14ac:dyDescent="0.25">
      <c r="A667" t="s">
        <v>718</v>
      </c>
    </row>
    <row r="668" spans="1:1" x14ac:dyDescent="0.25">
      <c r="A668" t="s">
        <v>719</v>
      </c>
    </row>
    <row r="669" spans="1:1" x14ac:dyDescent="0.25">
      <c r="A669" t="s">
        <v>720</v>
      </c>
    </row>
    <row r="670" spans="1:1" x14ac:dyDescent="0.25">
      <c r="A670" t="s">
        <v>721</v>
      </c>
    </row>
    <row r="671" spans="1:1" x14ac:dyDescent="0.25">
      <c r="A671" t="s">
        <v>722</v>
      </c>
    </row>
    <row r="672" spans="1:1" x14ac:dyDescent="0.25">
      <c r="A672" t="s">
        <v>723</v>
      </c>
    </row>
    <row r="673" spans="1:1" x14ac:dyDescent="0.25">
      <c r="A673" t="s">
        <v>724</v>
      </c>
    </row>
    <row r="674" spans="1:1" x14ac:dyDescent="0.25">
      <c r="A674" t="s">
        <v>725</v>
      </c>
    </row>
    <row r="675" spans="1:1" x14ac:dyDescent="0.25">
      <c r="A675" t="s">
        <v>726</v>
      </c>
    </row>
    <row r="676" spans="1:1" x14ac:dyDescent="0.25">
      <c r="A676" t="s">
        <v>727</v>
      </c>
    </row>
    <row r="677" spans="1:1" x14ac:dyDescent="0.25">
      <c r="A677" t="s">
        <v>728</v>
      </c>
    </row>
    <row r="678" spans="1:1" x14ac:dyDescent="0.25">
      <c r="A678" t="s">
        <v>729</v>
      </c>
    </row>
    <row r="679" spans="1:1" x14ac:dyDescent="0.25">
      <c r="A679" t="s">
        <v>730</v>
      </c>
    </row>
    <row r="680" spans="1:1" x14ac:dyDescent="0.25">
      <c r="A680" t="s">
        <v>731</v>
      </c>
    </row>
    <row r="681" spans="1:1" x14ac:dyDescent="0.25">
      <c r="A681" t="s">
        <v>732</v>
      </c>
    </row>
    <row r="682" spans="1:1" x14ac:dyDescent="0.25">
      <c r="A682" t="s">
        <v>733</v>
      </c>
    </row>
    <row r="683" spans="1:1" x14ac:dyDescent="0.25">
      <c r="A683" t="s">
        <v>734</v>
      </c>
    </row>
    <row r="684" spans="1:1" x14ac:dyDescent="0.25">
      <c r="A684" t="s">
        <v>735</v>
      </c>
    </row>
    <row r="685" spans="1:1" x14ac:dyDescent="0.25">
      <c r="A685" t="s">
        <v>736</v>
      </c>
    </row>
    <row r="686" spans="1:1" x14ac:dyDescent="0.25">
      <c r="A686" t="s">
        <v>737</v>
      </c>
    </row>
    <row r="687" spans="1:1" x14ac:dyDescent="0.25">
      <c r="A687" t="s">
        <v>738</v>
      </c>
    </row>
    <row r="688" spans="1:1" x14ac:dyDescent="0.25">
      <c r="A688" t="s">
        <v>739</v>
      </c>
    </row>
    <row r="689" spans="1:1" x14ac:dyDescent="0.25">
      <c r="A689" t="s">
        <v>740</v>
      </c>
    </row>
    <row r="690" spans="1:1" x14ac:dyDescent="0.25">
      <c r="A690" t="s">
        <v>741</v>
      </c>
    </row>
    <row r="691" spans="1:1" x14ac:dyDescent="0.25">
      <c r="A691" t="s">
        <v>742</v>
      </c>
    </row>
    <row r="692" spans="1:1" x14ac:dyDescent="0.25">
      <c r="A692" t="s">
        <v>743</v>
      </c>
    </row>
    <row r="693" spans="1:1" x14ac:dyDescent="0.25">
      <c r="A693" t="s">
        <v>744</v>
      </c>
    </row>
    <row r="694" spans="1:1" x14ac:dyDescent="0.25">
      <c r="A694" t="s">
        <v>745</v>
      </c>
    </row>
    <row r="695" spans="1:1" x14ac:dyDescent="0.25">
      <c r="A695" t="s">
        <v>746</v>
      </c>
    </row>
    <row r="696" spans="1:1" x14ac:dyDescent="0.25">
      <c r="A696" t="s">
        <v>747</v>
      </c>
    </row>
    <row r="697" spans="1:1" x14ac:dyDescent="0.25">
      <c r="A697" t="s">
        <v>748</v>
      </c>
    </row>
    <row r="698" spans="1:1" x14ac:dyDescent="0.25">
      <c r="A698" t="s">
        <v>749</v>
      </c>
    </row>
    <row r="699" spans="1:1" x14ac:dyDescent="0.25">
      <c r="A699" t="s">
        <v>750</v>
      </c>
    </row>
    <row r="700" spans="1:1" x14ac:dyDescent="0.25">
      <c r="A700" t="s">
        <v>751</v>
      </c>
    </row>
    <row r="701" spans="1:1" x14ac:dyDescent="0.25">
      <c r="A701" t="s">
        <v>752</v>
      </c>
    </row>
    <row r="702" spans="1:1" x14ac:dyDescent="0.25">
      <c r="A702" t="s">
        <v>753</v>
      </c>
    </row>
    <row r="703" spans="1:1" x14ac:dyDescent="0.25">
      <c r="A703" t="s">
        <v>754</v>
      </c>
    </row>
    <row r="704" spans="1:1" x14ac:dyDescent="0.25">
      <c r="A704" t="s">
        <v>755</v>
      </c>
    </row>
    <row r="705" spans="1:1" x14ac:dyDescent="0.25">
      <c r="A705" t="s">
        <v>756</v>
      </c>
    </row>
    <row r="706" spans="1:1" x14ac:dyDescent="0.25">
      <c r="A706" t="s">
        <v>757</v>
      </c>
    </row>
    <row r="707" spans="1:1" x14ac:dyDescent="0.25">
      <c r="A707" t="s">
        <v>758</v>
      </c>
    </row>
    <row r="708" spans="1:1" x14ac:dyDescent="0.25">
      <c r="A708" t="s">
        <v>759</v>
      </c>
    </row>
    <row r="709" spans="1:1" x14ac:dyDescent="0.25">
      <c r="A709" t="s">
        <v>760</v>
      </c>
    </row>
    <row r="710" spans="1:1" x14ac:dyDescent="0.25">
      <c r="A710" t="s">
        <v>761</v>
      </c>
    </row>
    <row r="711" spans="1:1" x14ac:dyDescent="0.25">
      <c r="A711" t="s">
        <v>762</v>
      </c>
    </row>
    <row r="712" spans="1:1" x14ac:dyDescent="0.25">
      <c r="A712" t="s">
        <v>763</v>
      </c>
    </row>
    <row r="713" spans="1:1" x14ac:dyDescent="0.25">
      <c r="A713" t="s">
        <v>764</v>
      </c>
    </row>
    <row r="714" spans="1:1" x14ac:dyDescent="0.25">
      <c r="A714" t="s">
        <v>765</v>
      </c>
    </row>
    <row r="715" spans="1:1" x14ac:dyDescent="0.25">
      <c r="A715" t="s">
        <v>766</v>
      </c>
    </row>
    <row r="716" spans="1:1" x14ac:dyDescent="0.25">
      <c r="A716" t="s">
        <v>767</v>
      </c>
    </row>
    <row r="717" spans="1:1" x14ac:dyDescent="0.25">
      <c r="A717" t="s">
        <v>768</v>
      </c>
    </row>
    <row r="718" spans="1:1" x14ac:dyDescent="0.25">
      <c r="A718" t="s">
        <v>769</v>
      </c>
    </row>
    <row r="719" spans="1:1" x14ac:dyDescent="0.25">
      <c r="A719" t="s">
        <v>770</v>
      </c>
    </row>
    <row r="720" spans="1:1" x14ac:dyDescent="0.25">
      <c r="A720" t="s">
        <v>771</v>
      </c>
    </row>
    <row r="721" spans="1:1" x14ac:dyDescent="0.25">
      <c r="A721" t="s">
        <v>772</v>
      </c>
    </row>
    <row r="722" spans="1:1" x14ac:dyDescent="0.25">
      <c r="A722" t="s">
        <v>773</v>
      </c>
    </row>
    <row r="723" spans="1:1" x14ac:dyDescent="0.25">
      <c r="A723" t="s">
        <v>774</v>
      </c>
    </row>
    <row r="724" spans="1:1" x14ac:dyDescent="0.25">
      <c r="A724" t="s">
        <v>775</v>
      </c>
    </row>
    <row r="725" spans="1:1" x14ac:dyDescent="0.25">
      <c r="A725" t="s">
        <v>776</v>
      </c>
    </row>
    <row r="726" spans="1:1" x14ac:dyDescent="0.25">
      <c r="A726" t="s">
        <v>777</v>
      </c>
    </row>
    <row r="727" spans="1:1" x14ac:dyDescent="0.25">
      <c r="A727" t="s">
        <v>778</v>
      </c>
    </row>
    <row r="728" spans="1:1" x14ac:dyDescent="0.25">
      <c r="A728" t="s">
        <v>779</v>
      </c>
    </row>
    <row r="729" spans="1:1" x14ac:dyDescent="0.25">
      <c r="A729" t="s">
        <v>780</v>
      </c>
    </row>
    <row r="730" spans="1:1" x14ac:dyDescent="0.25">
      <c r="A730" t="s">
        <v>781</v>
      </c>
    </row>
    <row r="731" spans="1:1" x14ac:dyDescent="0.25">
      <c r="A731" t="s">
        <v>782</v>
      </c>
    </row>
    <row r="732" spans="1:1" x14ac:dyDescent="0.25">
      <c r="A732" t="s">
        <v>783</v>
      </c>
    </row>
    <row r="733" spans="1:1" x14ac:dyDescent="0.25">
      <c r="A733" t="s">
        <v>784</v>
      </c>
    </row>
    <row r="734" spans="1:1" x14ac:dyDescent="0.25">
      <c r="A734" t="s">
        <v>785</v>
      </c>
    </row>
    <row r="735" spans="1:1" x14ac:dyDescent="0.25">
      <c r="A735" t="s">
        <v>786</v>
      </c>
    </row>
    <row r="736" spans="1:1" x14ac:dyDescent="0.25">
      <c r="A736" t="s">
        <v>787</v>
      </c>
    </row>
    <row r="737" spans="1:1" x14ac:dyDescent="0.25">
      <c r="A737" t="s">
        <v>788</v>
      </c>
    </row>
    <row r="738" spans="1:1" x14ac:dyDescent="0.25">
      <c r="A738" t="s">
        <v>789</v>
      </c>
    </row>
    <row r="739" spans="1:1" x14ac:dyDescent="0.25">
      <c r="A739" t="s">
        <v>790</v>
      </c>
    </row>
    <row r="740" spans="1:1" x14ac:dyDescent="0.25">
      <c r="A740" t="s">
        <v>791</v>
      </c>
    </row>
    <row r="741" spans="1:1" x14ac:dyDescent="0.25">
      <c r="A741" t="s">
        <v>792</v>
      </c>
    </row>
    <row r="742" spans="1:1" x14ac:dyDescent="0.25">
      <c r="A742" t="s">
        <v>793</v>
      </c>
    </row>
    <row r="743" spans="1:1" x14ac:dyDescent="0.25">
      <c r="A743" t="s">
        <v>794</v>
      </c>
    </row>
    <row r="744" spans="1:1" x14ac:dyDescent="0.25">
      <c r="A744" t="s">
        <v>795</v>
      </c>
    </row>
    <row r="745" spans="1:1" x14ac:dyDescent="0.25">
      <c r="A745" t="s">
        <v>796</v>
      </c>
    </row>
    <row r="746" spans="1:1" x14ac:dyDescent="0.25">
      <c r="A746" t="s">
        <v>797</v>
      </c>
    </row>
    <row r="747" spans="1:1" x14ac:dyDescent="0.25">
      <c r="A747" t="s">
        <v>798</v>
      </c>
    </row>
    <row r="748" spans="1:1" x14ac:dyDescent="0.25">
      <c r="A748" t="s">
        <v>799</v>
      </c>
    </row>
    <row r="749" spans="1:1" x14ac:dyDescent="0.25">
      <c r="A749" t="s">
        <v>800</v>
      </c>
    </row>
    <row r="750" spans="1:1" x14ac:dyDescent="0.25">
      <c r="A750" t="s">
        <v>801</v>
      </c>
    </row>
    <row r="751" spans="1:1" x14ac:dyDescent="0.25">
      <c r="A751" t="s">
        <v>802</v>
      </c>
    </row>
    <row r="752" spans="1:1" x14ac:dyDescent="0.25">
      <c r="A752" t="s">
        <v>803</v>
      </c>
    </row>
    <row r="753" spans="1:1" x14ac:dyDescent="0.25">
      <c r="A753" t="s">
        <v>804</v>
      </c>
    </row>
    <row r="754" spans="1:1" x14ac:dyDescent="0.25">
      <c r="A754" t="s">
        <v>805</v>
      </c>
    </row>
    <row r="755" spans="1:1" x14ac:dyDescent="0.25">
      <c r="A755" t="s">
        <v>806</v>
      </c>
    </row>
    <row r="756" spans="1:1" x14ac:dyDescent="0.25">
      <c r="A756" t="s">
        <v>807</v>
      </c>
    </row>
    <row r="757" spans="1:1" x14ac:dyDescent="0.25">
      <c r="A757" t="s">
        <v>808</v>
      </c>
    </row>
    <row r="758" spans="1:1" x14ac:dyDescent="0.25">
      <c r="A758" t="s">
        <v>809</v>
      </c>
    </row>
    <row r="759" spans="1:1" x14ac:dyDescent="0.25">
      <c r="A759" t="s">
        <v>810</v>
      </c>
    </row>
    <row r="760" spans="1:1" x14ac:dyDescent="0.25">
      <c r="A760" t="s">
        <v>811</v>
      </c>
    </row>
    <row r="761" spans="1:1" x14ac:dyDescent="0.25">
      <c r="A761" t="s">
        <v>812</v>
      </c>
    </row>
    <row r="762" spans="1:1" x14ac:dyDescent="0.25">
      <c r="A762" t="s">
        <v>813</v>
      </c>
    </row>
    <row r="763" spans="1:1" x14ac:dyDescent="0.25">
      <c r="A763" t="s">
        <v>814</v>
      </c>
    </row>
    <row r="764" spans="1:1" x14ac:dyDescent="0.25">
      <c r="A764" t="s">
        <v>815</v>
      </c>
    </row>
    <row r="765" spans="1:1" x14ac:dyDescent="0.25">
      <c r="A765" t="s">
        <v>816</v>
      </c>
    </row>
    <row r="766" spans="1:1" x14ac:dyDescent="0.25">
      <c r="A766" t="s">
        <v>817</v>
      </c>
    </row>
    <row r="767" spans="1:1" x14ac:dyDescent="0.25">
      <c r="A767" t="s">
        <v>818</v>
      </c>
    </row>
    <row r="768" spans="1:1" x14ac:dyDescent="0.25">
      <c r="A768" t="s">
        <v>819</v>
      </c>
    </row>
    <row r="769" spans="1:1" x14ac:dyDescent="0.25">
      <c r="A769" t="s">
        <v>820</v>
      </c>
    </row>
    <row r="770" spans="1:1" x14ac:dyDescent="0.25">
      <c r="A770" t="s">
        <v>821</v>
      </c>
    </row>
    <row r="771" spans="1:1" x14ac:dyDescent="0.25">
      <c r="A771" t="s">
        <v>822</v>
      </c>
    </row>
    <row r="772" spans="1:1" x14ac:dyDescent="0.25">
      <c r="A772" t="s">
        <v>823</v>
      </c>
    </row>
    <row r="773" spans="1:1" x14ac:dyDescent="0.25">
      <c r="A773" t="s">
        <v>824</v>
      </c>
    </row>
    <row r="774" spans="1:1" x14ac:dyDescent="0.25">
      <c r="A774" t="s">
        <v>825</v>
      </c>
    </row>
    <row r="775" spans="1:1" x14ac:dyDescent="0.25">
      <c r="A775" t="s">
        <v>826</v>
      </c>
    </row>
    <row r="776" spans="1:1" x14ac:dyDescent="0.25">
      <c r="A776" t="s">
        <v>827</v>
      </c>
    </row>
    <row r="777" spans="1:1" x14ac:dyDescent="0.25">
      <c r="A777" t="s">
        <v>828</v>
      </c>
    </row>
    <row r="778" spans="1:1" x14ac:dyDescent="0.25">
      <c r="A778" t="s">
        <v>829</v>
      </c>
    </row>
    <row r="779" spans="1:1" x14ac:dyDescent="0.25">
      <c r="A779" t="s">
        <v>830</v>
      </c>
    </row>
    <row r="780" spans="1:1" x14ac:dyDescent="0.25">
      <c r="A780" t="s">
        <v>831</v>
      </c>
    </row>
    <row r="781" spans="1:1" x14ac:dyDescent="0.25">
      <c r="A781" t="s">
        <v>832</v>
      </c>
    </row>
    <row r="782" spans="1:1" x14ac:dyDescent="0.25">
      <c r="A782" t="s">
        <v>833</v>
      </c>
    </row>
    <row r="783" spans="1:1" x14ac:dyDescent="0.25">
      <c r="A783" t="s">
        <v>834</v>
      </c>
    </row>
    <row r="784" spans="1:1" x14ac:dyDescent="0.25">
      <c r="A784" t="s">
        <v>835</v>
      </c>
    </row>
    <row r="785" spans="1:1" x14ac:dyDescent="0.25">
      <c r="A785" t="s">
        <v>836</v>
      </c>
    </row>
    <row r="786" spans="1:1" x14ac:dyDescent="0.25">
      <c r="A786" t="s">
        <v>837</v>
      </c>
    </row>
    <row r="787" spans="1:1" x14ac:dyDescent="0.25">
      <c r="A787" t="s">
        <v>838</v>
      </c>
    </row>
    <row r="788" spans="1:1" x14ac:dyDescent="0.25">
      <c r="A788" t="s">
        <v>839</v>
      </c>
    </row>
    <row r="789" spans="1:1" x14ac:dyDescent="0.25">
      <c r="A789" t="s">
        <v>840</v>
      </c>
    </row>
    <row r="790" spans="1:1" x14ac:dyDescent="0.25">
      <c r="A790" t="s">
        <v>841</v>
      </c>
    </row>
    <row r="791" spans="1:1" x14ac:dyDescent="0.25">
      <c r="A791" t="s">
        <v>842</v>
      </c>
    </row>
    <row r="792" spans="1:1" x14ac:dyDescent="0.25">
      <c r="A792" t="s">
        <v>843</v>
      </c>
    </row>
    <row r="793" spans="1:1" x14ac:dyDescent="0.25">
      <c r="A793" t="s">
        <v>844</v>
      </c>
    </row>
    <row r="794" spans="1:1" x14ac:dyDescent="0.25">
      <c r="A794" t="s">
        <v>845</v>
      </c>
    </row>
    <row r="795" spans="1:1" x14ac:dyDescent="0.25">
      <c r="A795" t="s">
        <v>846</v>
      </c>
    </row>
    <row r="796" spans="1:1" x14ac:dyDescent="0.25">
      <c r="A796" t="s">
        <v>847</v>
      </c>
    </row>
    <row r="797" spans="1:1" x14ac:dyDescent="0.25">
      <c r="A797" t="s">
        <v>848</v>
      </c>
    </row>
    <row r="798" spans="1:1" x14ac:dyDescent="0.25">
      <c r="A798" t="s">
        <v>849</v>
      </c>
    </row>
    <row r="799" spans="1:1" x14ac:dyDescent="0.25">
      <c r="A799" t="s">
        <v>850</v>
      </c>
    </row>
    <row r="800" spans="1:1" x14ac:dyDescent="0.25">
      <c r="A800" t="s">
        <v>851</v>
      </c>
    </row>
    <row r="801" spans="1:1" x14ac:dyDescent="0.25">
      <c r="A801" t="s">
        <v>852</v>
      </c>
    </row>
    <row r="802" spans="1:1" x14ac:dyDescent="0.25">
      <c r="A802" t="s">
        <v>853</v>
      </c>
    </row>
    <row r="803" spans="1:1" x14ac:dyDescent="0.25">
      <c r="A803" t="s">
        <v>854</v>
      </c>
    </row>
    <row r="804" spans="1:1" x14ac:dyDescent="0.25">
      <c r="A804" t="s">
        <v>855</v>
      </c>
    </row>
    <row r="805" spans="1:1" x14ac:dyDescent="0.25">
      <c r="A805" t="s">
        <v>856</v>
      </c>
    </row>
    <row r="806" spans="1:1" x14ac:dyDescent="0.25">
      <c r="A806" t="s">
        <v>857</v>
      </c>
    </row>
    <row r="807" spans="1:1" x14ac:dyDescent="0.25">
      <c r="A807" t="s">
        <v>858</v>
      </c>
    </row>
    <row r="808" spans="1:1" x14ac:dyDescent="0.25">
      <c r="A808" t="s">
        <v>859</v>
      </c>
    </row>
    <row r="809" spans="1:1" x14ac:dyDescent="0.25">
      <c r="A809" t="s">
        <v>860</v>
      </c>
    </row>
    <row r="810" spans="1:1" x14ac:dyDescent="0.25">
      <c r="A810" t="s">
        <v>861</v>
      </c>
    </row>
    <row r="811" spans="1:1" x14ac:dyDescent="0.25">
      <c r="A811" t="s">
        <v>862</v>
      </c>
    </row>
    <row r="812" spans="1:1" x14ac:dyDescent="0.25">
      <c r="A812" t="s">
        <v>863</v>
      </c>
    </row>
    <row r="813" spans="1:1" x14ac:dyDescent="0.25">
      <c r="A813" t="s">
        <v>864</v>
      </c>
    </row>
    <row r="814" spans="1:1" x14ac:dyDescent="0.25">
      <c r="A814" t="s">
        <v>865</v>
      </c>
    </row>
    <row r="815" spans="1:1" x14ac:dyDescent="0.25">
      <c r="A815" t="s">
        <v>866</v>
      </c>
    </row>
    <row r="816" spans="1:1" x14ac:dyDescent="0.25">
      <c r="A816" t="s">
        <v>867</v>
      </c>
    </row>
    <row r="817" spans="1:2" x14ac:dyDescent="0.25">
      <c r="A817" t="s">
        <v>868</v>
      </c>
    </row>
    <row r="818" spans="1:2" x14ac:dyDescent="0.25">
      <c r="A818" t="s">
        <v>869</v>
      </c>
    </row>
    <row r="819" spans="1:2" x14ac:dyDescent="0.25">
      <c r="A819" t="s">
        <v>870</v>
      </c>
    </row>
    <row r="820" spans="1:2" x14ac:dyDescent="0.25">
      <c r="A820" t="s">
        <v>871</v>
      </c>
    </row>
    <row r="821" spans="1:2" x14ac:dyDescent="0.25">
      <c r="A821" t="s">
        <v>872</v>
      </c>
    </row>
    <row r="822" spans="1:2" x14ac:dyDescent="0.25">
      <c r="A822" t="s">
        <v>873</v>
      </c>
    </row>
    <row r="823" spans="1:2" x14ac:dyDescent="0.25">
      <c r="A823" t="s">
        <v>874</v>
      </c>
    </row>
    <row r="824" spans="1:2" x14ac:dyDescent="0.25">
      <c r="A824" t="s">
        <v>875</v>
      </c>
    </row>
    <row r="825" spans="1:2" x14ac:dyDescent="0.25">
      <c r="A825" t="s">
        <v>876</v>
      </c>
    </row>
    <row r="826" spans="1:2" x14ac:dyDescent="0.25">
      <c r="A826" t="s">
        <v>877</v>
      </c>
    </row>
    <row r="827" spans="1:2" x14ac:dyDescent="0.25">
      <c r="A827" t="s">
        <v>878</v>
      </c>
    </row>
    <row r="828" spans="1:2" x14ac:dyDescent="0.25">
      <c r="A828" t="s">
        <v>879</v>
      </c>
    </row>
    <row r="829" spans="1:2" x14ac:dyDescent="0.25">
      <c r="A829" t="s">
        <v>880</v>
      </c>
    </row>
    <row r="830" spans="1:2" x14ac:dyDescent="0.25">
      <c r="A830" t="s">
        <v>881</v>
      </c>
    </row>
    <row r="831" spans="1:2" x14ac:dyDescent="0.25">
      <c r="A831" t="s">
        <v>882</v>
      </c>
      <c r="B831" t="s">
        <v>883</v>
      </c>
    </row>
    <row r="832" spans="1:2" x14ac:dyDescent="0.25">
      <c r="A832" t="s">
        <v>884</v>
      </c>
    </row>
    <row r="833" spans="1:1" x14ac:dyDescent="0.25">
      <c r="A833" t="s">
        <v>885</v>
      </c>
    </row>
    <row r="834" spans="1:1" x14ac:dyDescent="0.25">
      <c r="A834" t="s">
        <v>886</v>
      </c>
    </row>
    <row r="835" spans="1:1" x14ac:dyDescent="0.25">
      <c r="A835" t="s">
        <v>887</v>
      </c>
    </row>
    <row r="836" spans="1:1" x14ac:dyDescent="0.25">
      <c r="A836" t="s">
        <v>888</v>
      </c>
    </row>
    <row r="837" spans="1:1" x14ac:dyDescent="0.25">
      <c r="A837" t="s">
        <v>889</v>
      </c>
    </row>
    <row r="838" spans="1:1" x14ac:dyDescent="0.25">
      <c r="A838" t="s">
        <v>890</v>
      </c>
    </row>
    <row r="839" spans="1:1" x14ac:dyDescent="0.25">
      <c r="A839" t="s">
        <v>891</v>
      </c>
    </row>
    <row r="840" spans="1:1" x14ac:dyDescent="0.25">
      <c r="A840" t="s">
        <v>892</v>
      </c>
    </row>
    <row r="841" spans="1:1" x14ac:dyDescent="0.25">
      <c r="A841" t="s">
        <v>893</v>
      </c>
    </row>
    <row r="842" spans="1:1" x14ac:dyDescent="0.25">
      <c r="A842" t="s">
        <v>894</v>
      </c>
    </row>
    <row r="843" spans="1:1" x14ac:dyDescent="0.25">
      <c r="A843" t="s">
        <v>895</v>
      </c>
    </row>
    <row r="844" spans="1:1" x14ac:dyDescent="0.25">
      <c r="A844" t="s">
        <v>896</v>
      </c>
    </row>
    <row r="845" spans="1:1" x14ac:dyDescent="0.25">
      <c r="A845" t="s">
        <v>897</v>
      </c>
    </row>
    <row r="846" spans="1:1" x14ac:dyDescent="0.25">
      <c r="A846" t="s">
        <v>898</v>
      </c>
    </row>
    <row r="847" spans="1:1" x14ac:dyDescent="0.25">
      <c r="A847" t="s">
        <v>899</v>
      </c>
    </row>
    <row r="848" spans="1:1" x14ac:dyDescent="0.25">
      <c r="A848" t="s">
        <v>900</v>
      </c>
    </row>
    <row r="849" spans="1:1" x14ac:dyDescent="0.25">
      <c r="A849" t="s">
        <v>901</v>
      </c>
    </row>
    <row r="850" spans="1:1" x14ac:dyDescent="0.25">
      <c r="A850" t="s">
        <v>902</v>
      </c>
    </row>
    <row r="851" spans="1:1" x14ac:dyDescent="0.25">
      <c r="A851" t="s">
        <v>903</v>
      </c>
    </row>
    <row r="852" spans="1:1" x14ac:dyDescent="0.25">
      <c r="A852" t="s">
        <v>904</v>
      </c>
    </row>
    <row r="853" spans="1:1" x14ac:dyDescent="0.25">
      <c r="A853" t="s">
        <v>905</v>
      </c>
    </row>
    <row r="854" spans="1:1" x14ac:dyDescent="0.25">
      <c r="A854" t="s">
        <v>906</v>
      </c>
    </row>
    <row r="855" spans="1:1" x14ac:dyDescent="0.25">
      <c r="A855" t="s">
        <v>907</v>
      </c>
    </row>
    <row r="856" spans="1:1" x14ac:dyDescent="0.25">
      <c r="A856" t="s">
        <v>908</v>
      </c>
    </row>
    <row r="857" spans="1:1" x14ac:dyDescent="0.25">
      <c r="A857" t="s">
        <v>909</v>
      </c>
    </row>
    <row r="858" spans="1:1" x14ac:dyDescent="0.25">
      <c r="A858" t="s">
        <v>910</v>
      </c>
    </row>
    <row r="859" spans="1:1" x14ac:dyDescent="0.25">
      <c r="A859" t="s">
        <v>911</v>
      </c>
    </row>
    <row r="860" spans="1:1" x14ac:dyDescent="0.25">
      <c r="A860" t="s">
        <v>912</v>
      </c>
    </row>
    <row r="861" spans="1:1" x14ac:dyDescent="0.25">
      <c r="A861" t="s">
        <v>913</v>
      </c>
    </row>
    <row r="862" spans="1:1" x14ac:dyDescent="0.25">
      <c r="A862" t="s">
        <v>914</v>
      </c>
    </row>
    <row r="863" spans="1:1" x14ac:dyDescent="0.25">
      <c r="A863" t="s">
        <v>915</v>
      </c>
    </row>
    <row r="864" spans="1:1" x14ac:dyDescent="0.25">
      <c r="A864" t="s">
        <v>916</v>
      </c>
    </row>
    <row r="865" spans="1:1" x14ac:dyDescent="0.25">
      <c r="A865" t="s">
        <v>917</v>
      </c>
    </row>
    <row r="866" spans="1:1" x14ac:dyDescent="0.25">
      <c r="A866" t="s">
        <v>918</v>
      </c>
    </row>
    <row r="867" spans="1:1" x14ac:dyDescent="0.25">
      <c r="A867" t="s">
        <v>919</v>
      </c>
    </row>
    <row r="868" spans="1:1" x14ac:dyDescent="0.25">
      <c r="A868" t="s">
        <v>920</v>
      </c>
    </row>
    <row r="869" spans="1:1" x14ac:dyDescent="0.25">
      <c r="A869" t="s">
        <v>921</v>
      </c>
    </row>
    <row r="870" spans="1:1" x14ac:dyDescent="0.25">
      <c r="A870" t="s">
        <v>922</v>
      </c>
    </row>
    <row r="871" spans="1:1" x14ac:dyDescent="0.25">
      <c r="A871" t="s">
        <v>923</v>
      </c>
    </row>
    <row r="872" spans="1:1" x14ac:dyDescent="0.25">
      <c r="A872" t="s">
        <v>924</v>
      </c>
    </row>
    <row r="873" spans="1:1" x14ac:dyDescent="0.25">
      <c r="A873" t="s">
        <v>925</v>
      </c>
    </row>
    <row r="874" spans="1:1" x14ac:dyDescent="0.25">
      <c r="A874" t="s">
        <v>926</v>
      </c>
    </row>
    <row r="875" spans="1:1" x14ac:dyDescent="0.25">
      <c r="A875" t="s">
        <v>927</v>
      </c>
    </row>
    <row r="876" spans="1:1" x14ac:dyDescent="0.25">
      <c r="A876" t="s">
        <v>928</v>
      </c>
    </row>
    <row r="877" spans="1:1" x14ac:dyDescent="0.25">
      <c r="A877" t="s">
        <v>929</v>
      </c>
    </row>
    <row r="878" spans="1:1" x14ac:dyDescent="0.25">
      <c r="A878" t="s">
        <v>930</v>
      </c>
    </row>
    <row r="879" spans="1:1" x14ac:dyDescent="0.25">
      <c r="A879" t="s">
        <v>931</v>
      </c>
    </row>
    <row r="880" spans="1:1" x14ac:dyDescent="0.25">
      <c r="A880" t="s">
        <v>932</v>
      </c>
    </row>
    <row r="881" spans="1:1" x14ac:dyDescent="0.25">
      <c r="A881" t="s">
        <v>933</v>
      </c>
    </row>
    <row r="882" spans="1:1" x14ac:dyDescent="0.25">
      <c r="A882" t="s">
        <v>934</v>
      </c>
    </row>
    <row r="883" spans="1:1" x14ac:dyDescent="0.25">
      <c r="A883" t="s">
        <v>935</v>
      </c>
    </row>
    <row r="884" spans="1:1" x14ac:dyDescent="0.25">
      <c r="A884" t="s">
        <v>936</v>
      </c>
    </row>
    <row r="885" spans="1:1" x14ac:dyDescent="0.25">
      <c r="A885" t="s">
        <v>937</v>
      </c>
    </row>
    <row r="886" spans="1:1" x14ac:dyDescent="0.25">
      <c r="A886" t="s">
        <v>938</v>
      </c>
    </row>
    <row r="887" spans="1:1" x14ac:dyDescent="0.25">
      <c r="A887" t="s">
        <v>939</v>
      </c>
    </row>
    <row r="888" spans="1:1" x14ac:dyDescent="0.25">
      <c r="A888" t="s">
        <v>940</v>
      </c>
    </row>
    <row r="889" spans="1:1" x14ac:dyDescent="0.25">
      <c r="A889" t="s">
        <v>941</v>
      </c>
    </row>
    <row r="890" spans="1:1" x14ac:dyDescent="0.25">
      <c r="A890" t="s">
        <v>942</v>
      </c>
    </row>
    <row r="891" spans="1:1" x14ac:dyDescent="0.25">
      <c r="A891" t="s">
        <v>943</v>
      </c>
    </row>
    <row r="892" spans="1:1" x14ac:dyDescent="0.25">
      <c r="A892" t="s">
        <v>944</v>
      </c>
    </row>
    <row r="893" spans="1:1" x14ac:dyDescent="0.25">
      <c r="A893" t="s">
        <v>945</v>
      </c>
    </row>
    <row r="894" spans="1:1" x14ac:dyDescent="0.25">
      <c r="A894" t="s">
        <v>946</v>
      </c>
    </row>
    <row r="895" spans="1:1" x14ac:dyDescent="0.25">
      <c r="A895" t="s">
        <v>947</v>
      </c>
    </row>
    <row r="896" spans="1:1" x14ac:dyDescent="0.25">
      <c r="A896" t="s">
        <v>948</v>
      </c>
    </row>
    <row r="897" spans="1:1" x14ac:dyDescent="0.25">
      <c r="A897" t="s">
        <v>949</v>
      </c>
    </row>
    <row r="898" spans="1:1" x14ac:dyDescent="0.25">
      <c r="A898" t="s">
        <v>950</v>
      </c>
    </row>
    <row r="899" spans="1:1" x14ac:dyDescent="0.25">
      <c r="A899" t="s">
        <v>951</v>
      </c>
    </row>
    <row r="900" spans="1:1" x14ac:dyDescent="0.25">
      <c r="A900" t="s">
        <v>952</v>
      </c>
    </row>
    <row r="901" spans="1:1" x14ac:dyDescent="0.25">
      <c r="A901" t="s">
        <v>953</v>
      </c>
    </row>
    <row r="902" spans="1:1" x14ac:dyDescent="0.25">
      <c r="A902" t="s">
        <v>954</v>
      </c>
    </row>
    <row r="903" spans="1:1" x14ac:dyDescent="0.25">
      <c r="A903" t="s">
        <v>955</v>
      </c>
    </row>
    <row r="904" spans="1:1" x14ac:dyDescent="0.25">
      <c r="A904" t="s">
        <v>956</v>
      </c>
    </row>
    <row r="905" spans="1:1" x14ac:dyDescent="0.25">
      <c r="A905" t="s">
        <v>957</v>
      </c>
    </row>
    <row r="906" spans="1:1" x14ac:dyDescent="0.25">
      <c r="A906" t="s">
        <v>958</v>
      </c>
    </row>
    <row r="907" spans="1:1" x14ac:dyDescent="0.25">
      <c r="A907" t="s">
        <v>959</v>
      </c>
    </row>
    <row r="908" spans="1:1" x14ac:dyDescent="0.25">
      <c r="A908" t="s">
        <v>960</v>
      </c>
    </row>
    <row r="909" spans="1:1" x14ac:dyDescent="0.25">
      <c r="A909" t="s">
        <v>961</v>
      </c>
    </row>
    <row r="910" spans="1:1" x14ac:dyDescent="0.25">
      <c r="A910" t="s">
        <v>962</v>
      </c>
    </row>
    <row r="911" spans="1:1" x14ac:dyDescent="0.25">
      <c r="A911" t="s">
        <v>963</v>
      </c>
    </row>
    <row r="912" spans="1:1" x14ac:dyDescent="0.25">
      <c r="A912" t="s">
        <v>964</v>
      </c>
    </row>
    <row r="913" spans="1:1" x14ac:dyDescent="0.25">
      <c r="A913" t="s">
        <v>965</v>
      </c>
    </row>
    <row r="914" spans="1:1" x14ac:dyDescent="0.25">
      <c r="A914" t="s">
        <v>966</v>
      </c>
    </row>
    <row r="915" spans="1:1" x14ac:dyDescent="0.25">
      <c r="A915" t="s">
        <v>967</v>
      </c>
    </row>
    <row r="916" spans="1:1" x14ac:dyDescent="0.25">
      <c r="A916" t="s">
        <v>968</v>
      </c>
    </row>
    <row r="917" spans="1:1" x14ac:dyDescent="0.25">
      <c r="A917" t="s">
        <v>969</v>
      </c>
    </row>
    <row r="918" spans="1:1" x14ac:dyDescent="0.25">
      <c r="A918" t="s">
        <v>970</v>
      </c>
    </row>
    <row r="919" spans="1:1" x14ac:dyDescent="0.25">
      <c r="A919" t="s">
        <v>971</v>
      </c>
    </row>
    <row r="920" spans="1:1" x14ac:dyDescent="0.25">
      <c r="A920" t="s">
        <v>972</v>
      </c>
    </row>
    <row r="921" spans="1:1" x14ac:dyDescent="0.25">
      <c r="A921" t="s">
        <v>973</v>
      </c>
    </row>
    <row r="922" spans="1:1" x14ac:dyDescent="0.25">
      <c r="A922" t="s">
        <v>974</v>
      </c>
    </row>
    <row r="923" spans="1:1" x14ac:dyDescent="0.25">
      <c r="A923" t="s">
        <v>975</v>
      </c>
    </row>
    <row r="924" spans="1:1" x14ac:dyDescent="0.25">
      <c r="A924" t="s">
        <v>976</v>
      </c>
    </row>
    <row r="925" spans="1:1" x14ac:dyDescent="0.25">
      <c r="A925" t="s">
        <v>977</v>
      </c>
    </row>
    <row r="926" spans="1:1" x14ac:dyDescent="0.25">
      <c r="A926" t="s">
        <v>978</v>
      </c>
    </row>
    <row r="927" spans="1:1" x14ac:dyDescent="0.25">
      <c r="A927" t="s">
        <v>979</v>
      </c>
    </row>
    <row r="928" spans="1:1" x14ac:dyDescent="0.25">
      <c r="A928" t="s">
        <v>980</v>
      </c>
    </row>
    <row r="929" spans="1:1" x14ac:dyDescent="0.25">
      <c r="A929" t="s">
        <v>981</v>
      </c>
    </row>
    <row r="930" spans="1:1" x14ac:dyDescent="0.25">
      <c r="A930" t="s">
        <v>982</v>
      </c>
    </row>
    <row r="931" spans="1:1" x14ac:dyDescent="0.25">
      <c r="A931" t="s">
        <v>983</v>
      </c>
    </row>
    <row r="932" spans="1:1" x14ac:dyDescent="0.25">
      <c r="A932" t="s">
        <v>984</v>
      </c>
    </row>
    <row r="933" spans="1:1" x14ac:dyDescent="0.25">
      <c r="A933" t="s">
        <v>985</v>
      </c>
    </row>
    <row r="934" spans="1:1" x14ac:dyDescent="0.25">
      <c r="A934" t="s">
        <v>986</v>
      </c>
    </row>
    <row r="935" spans="1:1" x14ac:dyDescent="0.25">
      <c r="A935" t="s">
        <v>987</v>
      </c>
    </row>
    <row r="936" spans="1:1" x14ac:dyDescent="0.25">
      <c r="A936" t="s">
        <v>988</v>
      </c>
    </row>
    <row r="937" spans="1:1" x14ac:dyDescent="0.25">
      <c r="A937" t="s">
        <v>989</v>
      </c>
    </row>
    <row r="938" spans="1:1" x14ac:dyDescent="0.25">
      <c r="A938" t="s">
        <v>990</v>
      </c>
    </row>
    <row r="939" spans="1:1" x14ac:dyDescent="0.25">
      <c r="A939" t="s">
        <v>991</v>
      </c>
    </row>
    <row r="940" spans="1:1" x14ac:dyDescent="0.25">
      <c r="A940" t="s">
        <v>992</v>
      </c>
    </row>
    <row r="941" spans="1:1" x14ac:dyDescent="0.25">
      <c r="A941" t="s">
        <v>993</v>
      </c>
    </row>
    <row r="942" spans="1:1" x14ac:dyDescent="0.25">
      <c r="A942" t="s">
        <v>994</v>
      </c>
    </row>
    <row r="943" spans="1:1" x14ac:dyDescent="0.25">
      <c r="A943" t="s">
        <v>995</v>
      </c>
    </row>
    <row r="944" spans="1:1" x14ac:dyDescent="0.25">
      <c r="A944" t="s">
        <v>996</v>
      </c>
    </row>
    <row r="945" spans="1:1" x14ac:dyDescent="0.25">
      <c r="A945" t="s">
        <v>997</v>
      </c>
    </row>
    <row r="946" spans="1:1" x14ac:dyDescent="0.25">
      <c r="A946" t="s">
        <v>998</v>
      </c>
    </row>
    <row r="947" spans="1:1" x14ac:dyDescent="0.25">
      <c r="A947" t="s">
        <v>999</v>
      </c>
    </row>
    <row r="948" spans="1:1" x14ac:dyDescent="0.25">
      <c r="A948" t="s">
        <v>1000</v>
      </c>
    </row>
    <row r="949" spans="1:1" x14ac:dyDescent="0.25">
      <c r="A949" t="s">
        <v>1001</v>
      </c>
    </row>
    <row r="950" spans="1:1" x14ac:dyDescent="0.25">
      <c r="A950" t="s">
        <v>1002</v>
      </c>
    </row>
    <row r="951" spans="1:1" x14ac:dyDescent="0.25">
      <c r="A951" t="s">
        <v>1003</v>
      </c>
    </row>
    <row r="952" spans="1:1" x14ac:dyDescent="0.25">
      <c r="A952" t="s">
        <v>1004</v>
      </c>
    </row>
    <row r="953" spans="1:1" x14ac:dyDescent="0.25">
      <c r="A953" t="s">
        <v>1005</v>
      </c>
    </row>
    <row r="954" spans="1:1" x14ac:dyDescent="0.25">
      <c r="A954" t="s">
        <v>1006</v>
      </c>
    </row>
    <row r="955" spans="1:1" x14ac:dyDescent="0.25">
      <c r="A955" t="s">
        <v>1007</v>
      </c>
    </row>
    <row r="956" spans="1:1" x14ac:dyDescent="0.25">
      <c r="A956" t="s">
        <v>1008</v>
      </c>
    </row>
    <row r="957" spans="1:1" x14ac:dyDescent="0.25">
      <c r="A957" t="s">
        <v>1009</v>
      </c>
    </row>
    <row r="958" spans="1:1" x14ac:dyDescent="0.25">
      <c r="A958" t="s">
        <v>1010</v>
      </c>
    </row>
    <row r="959" spans="1:1" x14ac:dyDescent="0.25">
      <c r="A959" t="s">
        <v>1011</v>
      </c>
    </row>
  </sheetData>
  <sheetProtection password="C71F" sheet="1" objects="1" scenarios="1"/>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2"/>
  <sheetViews>
    <sheetView zoomScale="82" zoomScaleNormal="82" workbookViewId="0">
      <selection activeCell="A28" sqref="A28:F28"/>
    </sheetView>
  </sheetViews>
  <sheetFormatPr baseColWidth="10" defaultColWidth="9.140625" defaultRowHeight="16.5" x14ac:dyDescent="0.25"/>
  <cols>
    <col min="1" max="1" width="24.42578125" style="76" customWidth="1"/>
    <col min="2" max="2" width="17.28515625" style="76" customWidth="1"/>
    <col min="3" max="3" width="22.140625" style="76" customWidth="1"/>
    <col min="4" max="4" width="18.42578125" style="76" customWidth="1"/>
    <col min="5" max="5" width="13.140625" style="76" customWidth="1"/>
    <col min="6" max="6" width="12.7109375" style="76" customWidth="1"/>
    <col min="7" max="7" width="20.85546875" style="76" customWidth="1"/>
    <col min="8" max="10" width="10.7109375" style="62" customWidth="1"/>
    <col min="11" max="14" width="12.5703125" style="62" bestFit="1" customWidth="1"/>
    <col min="15" max="33" width="10.7109375" style="62" customWidth="1"/>
    <col min="34" max="1025" width="10.7109375" style="76" customWidth="1"/>
    <col min="1026" max="16384" width="9.140625" style="76"/>
  </cols>
  <sheetData>
    <row r="1" spans="1:33" x14ac:dyDescent="0.25">
      <c r="A1" s="58"/>
      <c r="B1" s="59"/>
      <c r="C1" s="59"/>
      <c r="D1" s="59"/>
      <c r="E1" s="59"/>
      <c r="F1" s="59"/>
      <c r="G1" s="60"/>
    </row>
    <row r="2" spans="1:33" x14ac:dyDescent="0.25">
      <c r="A2" s="61"/>
      <c r="B2" s="62"/>
      <c r="C2" s="62"/>
      <c r="D2" s="62"/>
      <c r="E2" s="62"/>
      <c r="F2" s="62"/>
      <c r="G2" s="63"/>
    </row>
    <row r="3" spans="1:33" x14ac:dyDescent="0.25">
      <c r="A3" s="61"/>
      <c r="B3" s="62"/>
      <c r="C3" s="62"/>
      <c r="D3" s="62"/>
      <c r="E3" s="62"/>
      <c r="F3" s="62"/>
      <c r="G3" s="63"/>
    </row>
    <row r="4" spans="1:33" x14ac:dyDescent="0.25">
      <c r="A4" s="306"/>
      <c r="B4" s="307"/>
      <c r="C4" s="307"/>
      <c r="D4" s="307"/>
      <c r="E4" s="307"/>
      <c r="F4" s="307"/>
      <c r="G4" s="308"/>
    </row>
    <row r="5" spans="1:33" x14ac:dyDescent="0.25">
      <c r="A5" s="306"/>
      <c r="B5" s="307"/>
      <c r="C5" s="307"/>
      <c r="D5" s="307"/>
      <c r="E5" s="307"/>
      <c r="F5" s="307"/>
      <c r="G5" s="308"/>
    </row>
    <row r="6" spans="1:33" x14ac:dyDescent="0.25">
      <c r="A6" s="309" t="s">
        <v>1263</v>
      </c>
      <c r="B6" s="310"/>
      <c r="C6" s="310"/>
      <c r="D6" s="310"/>
      <c r="E6" s="310"/>
      <c r="F6" s="310"/>
      <c r="G6" s="311"/>
    </row>
    <row r="7" spans="1:33" x14ac:dyDescent="0.25">
      <c r="A7" s="312"/>
      <c r="B7" s="313"/>
      <c r="C7" s="313"/>
      <c r="D7" s="313"/>
      <c r="E7" s="313"/>
      <c r="F7" s="118"/>
      <c r="G7" s="138">
        <f ca="1">TODAY()</f>
        <v>43838</v>
      </c>
    </row>
    <row r="8" spans="1:33" x14ac:dyDescent="0.25">
      <c r="A8" s="120"/>
      <c r="B8" s="121"/>
      <c r="C8" s="121"/>
      <c r="D8" s="121"/>
      <c r="E8" s="121"/>
      <c r="F8" s="118"/>
      <c r="G8" s="119"/>
    </row>
    <row r="9" spans="1:33" x14ac:dyDescent="0.25">
      <c r="A9" s="301" t="s">
        <v>1233</v>
      </c>
      <c r="B9" s="302"/>
      <c r="C9" s="302"/>
      <c r="D9" s="302"/>
      <c r="E9" s="302"/>
      <c r="F9" s="302"/>
      <c r="G9" s="303"/>
    </row>
    <row r="10" spans="1:33" x14ac:dyDescent="0.25">
      <c r="A10" s="298"/>
      <c r="B10" s="299"/>
      <c r="C10" s="299"/>
      <c r="D10" s="299"/>
      <c r="E10" s="299"/>
      <c r="F10" s="299"/>
      <c r="G10" s="300"/>
    </row>
    <row r="11" spans="1:33" x14ac:dyDescent="0.25">
      <c r="A11" s="301" t="s">
        <v>1297</v>
      </c>
      <c r="B11" s="302"/>
      <c r="C11" s="302"/>
      <c r="D11" s="302"/>
      <c r="E11" s="302"/>
      <c r="F11" s="302"/>
      <c r="G11" s="303"/>
    </row>
    <row r="12" spans="1:33" x14ac:dyDescent="0.25">
      <c r="A12" s="301" t="s">
        <v>1232</v>
      </c>
      <c r="B12" s="302"/>
      <c r="C12" s="302" t="str">
        <f>IF(A13="Persona Humana","DENOMINACIÓN",IF(A13="Persona Jurídica","RAZÓN SOCIAL",""))</f>
        <v/>
      </c>
      <c r="D12" s="302"/>
      <c r="E12" s="302"/>
      <c r="F12" s="329" t="str">
        <f>IF(C12="RAZÓN SOCIAL","Adjuntar Estatuto Social",IF(C12="DENOMINACIÓN","Adjuntar DNI",""))</f>
        <v/>
      </c>
      <c r="G12" s="330"/>
    </row>
    <row r="13" spans="1:33" x14ac:dyDescent="0.25">
      <c r="A13" s="341" t="s">
        <v>1248</v>
      </c>
      <c r="B13" s="342"/>
      <c r="C13" s="343"/>
      <c r="D13" s="344"/>
      <c r="E13" s="344"/>
      <c r="F13" s="344"/>
      <c r="G13" s="345"/>
    </row>
    <row r="14" spans="1:33" x14ac:dyDescent="0.25">
      <c r="A14" s="123" t="s">
        <v>1038</v>
      </c>
      <c r="B14" s="302" t="s">
        <v>4</v>
      </c>
      <c r="C14" s="302"/>
      <c r="D14" s="302" t="s">
        <v>1250</v>
      </c>
      <c r="E14" s="302"/>
      <c r="F14" s="302" t="s">
        <v>1025</v>
      </c>
      <c r="G14" s="303"/>
    </row>
    <row r="15" spans="1:33" x14ac:dyDescent="0.25">
      <c r="A15" s="132"/>
      <c r="B15" s="331" t="s">
        <v>1248</v>
      </c>
      <c r="C15" s="332"/>
      <c r="D15" s="333"/>
      <c r="E15" s="334"/>
      <c r="F15" s="335">
        <f ca="1">YEAR(G7)-YEAR(D15)</f>
        <v>120</v>
      </c>
      <c r="G15" s="336"/>
    </row>
    <row r="16" spans="1:33" x14ac:dyDescent="0.25">
      <c r="A16" s="337" t="s">
        <v>1040</v>
      </c>
      <c r="B16" s="338"/>
      <c r="C16" s="339" t="s">
        <v>1248</v>
      </c>
      <c r="D16" s="340"/>
      <c r="E16" s="329" t="str">
        <f>IF(C16="Monotributista","Adjuntar constancia de Monotributo",IF(C16="Responsable inscripto","Adjuntar Constancia de Inscripción en AFIP",IF(C16="Iva exento","Adjuntar constancia de excepción","")))</f>
        <v/>
      </c>
      <c r="F16" s="329"/>
      <c r="G16" s="330"/>
      <c r="AF16" s="76"/>
      <c r="AG16" s="76"/>
    </row>
    <row r="17" spans="1:33" x14ac:dyDescent="0.25">
      <c r="A17" s="124" t="s">
        <v>1249</v>
      </c>
      <c r="B17" s="136" t="s">
        <v>1248</v>
      </c>
      <c r="C17" s="327"/>
      <c r="D17" s="328"/>
      <c r="E17" s="329" t="str">
        <f>IF(B17="DNI","Adjuntar copia de DNI",IF(B17="LC","Adjuntar copia LC",IF(B17="LE","Adjuntar copia LE","")))</f>
        <v/>
      </c>
      <c r="F17" s="329"/>
      <c r="G17" s="330"/>
      <c r="H17" s="95"/>
      <c r="AF17" s="76"/>
      <c r="AG17" s="76"/>
    </row>
    <row r="18" spans="1:33" x14ac:dyDescent="0.25">
      <c r="A18" s="321" t="s">
        <v>18</v>
      </c>
      <c r="B18" s="322"/>
      <c r="C18" s="349" t="s">
        <v>1248</v>
      </c>
      <c r="D18" s="350"/>
      <c r="E18" s="329" t="str">
        <f>IF(C18="casado","Adjuntar copia Acta de Matrimonio",IF(C18="Divorciado","Adjuntar Sentencia de Divorcio",IF(C18="viudo","Adjuntar Certificao de Defunsión","")))</f>
        <v/>
      </c>
      <c r="F18" s="329"/>
      <c r="G18" s="330"/>
      <c r="H18" s="76"/>
      <c r="I18" s="96"/>
      <c r="J18" s="96"/>
      <c r="AF18" s="76"/>
      <c r="AG18" s="76"/>
    </row>
    <row r="19" spans="1:33" x14ac:dyDescent="0.25">
      <c r="A19" s="321" t="str">
        <f>IF(C18="CASADO","NOMBRE Y APELLIDO DEL CÓNYUGE","")</f>
        <v/>
      </c>
      <c r="B19" s="322"/>
      <c r="C19" s="354"/>
      <c r="D19" s="355"/>
      <c r="E19" s="355"/>
      <c r="F19" s="356"/>
      <c r="G19" s="137" t="str">
        <f>IF(C19&gt;0,"Adjuntar DNI","")</f>
        <v/>
      </c>
      <c r="H19" s="95"/>
      <c r="J19" s="96"/>
      <c r="AF19" s="76"/>
      <c r="AG19" s="76"/>
    </row>
    <row r="20" spans="1:33" x14ac:dyDescent="0.25">
      <c r="A20" s="301" t="s">
        <v>1222</v>
      </c>
      <c r="B20" s="302"/>
      <c r="C20" s="302"/>
      <c r="D20" s="302" t="s">
        <v>1223</v>
      </c>
      <c r="E20" s="302"/>
      <c r="F20" s="302"/>
      <c r="G20" s="303"/>
    </row>
    <row r="21" spans="1:33" x14ac:dyDescent="0.25">
      <c r="A21" s="346" t="s">
        <v>1248</v>
      </c>
      <c r="B21" s="347"/>
      <c r="C21" s="348"/>
      <c r="D21" s="346" t="s">
        <v>1248</v>
      </c>
      <c r="E21" s="347"/>
      <c r="F21" s="347"/>
      <c r="G21" s="348"/>
      <c r="H21" s="97"/>
    </row>
    <row r="22" spans="1:33" x14ac:dyDescent="0.25">
      <c r="A22" s="301" t="s">
        <v>1234</v>
      </c>
      <c r="B22" s="302"/>
      <c r="C22" s="302"/>
      <c r="D22" s="302"/>
      <c r="E22" s="302"/>
      <c r="F22" s="302"/>
      <c r="G22" s="303"/>
    </row>
    <row r="23" spans="1:33" ht="36" customHeight="1" x14ac:dyDescent="0.25">
      <c r="A23" s="314" t="s">
        <v>1248</v>
      </c>
      <c r="B23" s="315"/>
      <c r="C23" s="315"/>
      <c r="D23" s="315"/>
      <c r="E23" s="315"/>
      <c r="F23" s="315"/>
      <c r="G23" s="316"/>
    </row>
    <row r="24" spans="1:33" x14ac:dyDescent="0.25">
      <c r="A24" s="317" t="s">
        <v>1292</v>
      </c>
      <c r="B24" s="318"/>
      <c r="C24" s="318"/>
      <c r="D24" s="318"/>
      <c r="E24" s="318"/>
      <c r="F24" s="318"/>
      <c r="G24" s="319"/>
    </row>
    <row r="25" spans="1:33" x14ac:dyDescent="0.25">
      <c r="A25" s="346" t="s">
        <v>1248</v>
      </c>
      <c r="B25" s="347"/>
      <c r="C25" s="347"/>
      <c r="D25" s="351" t="str">
        <f>IF(A25="SI","Adjuntar Comprobante de Inscripción",IF(A25="NO","Favor de Inscribirse",""))</f>
        <v/>
      </c>
      <c r="E25" s="351"/>
      <c r="F25" s="351"/>
      <c r="G25" s="352"/>
      <c r="H25" s="97"/>
    </row>
    <row r="26" spans="1:33" x14ac:dyDescent="0.25">
      <c r="A26" s="321" t="s">
        <v>1291</v>
      </c>
      <c r="B26" s="322"/>
      <c r="C26" s="133">
        <v>0</v>
      </c>
      <c r="D26" s="324" t="str">
        <f>IF(C26&gt;1,"Facturación Promedio de los últimos 3 meses","")</f>
        <v/>
      </c>
      <c r="E26" s="325"/>
      <c r="F26" s="325"/>
      <c r="G26" s="326"/>
      <c r="AF26" s="76"/>
      <c r="AG26" s="76"/>
    </row>
    <row r="27" spans="1:33" s="99" customFormat="1" ht="15" customHeight="1" x14ac:dyDescent="0.25">
      <c r="A27" s="359" t="s">
        <v>1265</v>
      </c>
      <c r="B27" s="360"/>
      <c r="C27" s="360"/>
      <c r="D27" s="360"/>
      <c r="E27" s="360"/>
      <c r="F27" s="360"/>
      <c r="G27" s="139" t="s">
        <v>1236</v>
      </c>
      <c r="H27" s="98"/>
      <c r="I27" s="98"/>
      <c r="J27" s="98"/>
      <c r="K27" s="98"/>
      <c r="L27" s="98"/>
      <c r="M27" s="98"/>
      <c r="N27" s="98"/>
      <c r="O27" s="98"/>
      <c r="P27" s="98"/>
      <c r="Q27" s="98"/>
      <c r="R27" s="98"/>
      <c r="S27" s="98"/>
      <c r="T27" s="98"/>
      <c r="U27" s="98"/>
      <c r="V27" s="98"/>
      <c r="W27" s="98"/>
      <c r="X27" s="98"/>
      <c r="Y27" s="98"/>
      <c r="Z27" s="98"/>
      <c r="AA27" s="98"/>
    </row>
    <row r="28" spans="1:33" s="101" customFormat="1" x14ac:dyDescent="0.25">
      <c r="A28" s="361"/>
      <c r="B28" s="361"/>
      <c r="C28" s="361"/>
      <c r="D28" s="361"/>
      <c r="E28" s="361"/>
      <c r="F28" s="361"/>
      <c r="G28" s="134"/>
      <c r="H28" s="100"/>
      <c r="I28" s="100"/>
      <c r="J28" s="100"/>
      <c r="K28" s="100"/>
      <c r="L28" s="100"/>
      <c r="M28" s="100"/>
      <c r="N28" s="100"/>
      <c r="O28" s="100"/>
      <c r="P28" s="100"/>
      <c r="Q28" s="100"/>
      <c r="R28" s="100"/>
      <c r="S28" s="100"/>
      <c r="T28" s="100"/>
      <c r="U28" s="100"/>
      <c r="V28" s="100"/>
      <c r="W28" s="100"/>
      <c r="X28" s="100"/>
      <c r="Y28" s="100"/>
      <c r="Z28" s="100"/>
      <c r="AA28" s="100"/>
    </row>
    <row r="29" spans="1:33" s="101" customFormat="1" x14ac:dyDescent="0.25">
      <c r="A29" s="362"/>
      <c r="B29" s="362"/>
      <c r="C29" s="362"/>
      <c r="D29" s="362"/>
      <c r="E29" s="362"/>
      <c r="F29" s="362"/>
      <c r="G29" s="134"/>
      <c r="H29" s="100"/>
      <c r="I29" s="100"/>
      <c r="J29" s="100"/>
      <c r="K29" s="100"/>
      <c r="L29" s="100"/>
      <c r="M29" s="100"/>
      <c r="N29" s="100"/>
      <c r="O29" s="100"/>
      <c r="P29" s="100"/>
      <c r="Q29" s="100"/>
      <c r="R29" s="100"/>
      <c r="S29" s="100"/>
      <c r="T29" s="100"/>
      <c r="U29" s="100"/>
      <c r="V29" s="100"/>
      <c r="W29" s="100"/>
      <c r="X29" s="100"/>
      <c r="Y29" s="100"/>
      <c r="Z29" s="100"/>
      <c r="AA29" s="100"/>
    </row>
    <row r="30" spans="1:33" s="101" customFormat="1" x14ac:dyDescent="0.25">
      <c r="A30" s="362"/>
      <c r="B30" s="362"/>
      <c r="C30" s="362"/>
      <c r="D30" s="362"/>
      <c r="E30" s="362"/>
      <c r="F30" s="362"/>
      <c r="G30" s="134"/>
      <c r="H30" s="100"/>
      <c r="I30" s="100"/>
      <c r="J30" s="100"/>
      <c r="K30" s="100"/>
      <c r="L30" s="100"/>
      <c r="M30" s="100"/>
      <c r="N30" s="100"/>
      <c r="O30" s="100"/>
      <c r="P30" s="100"/>
      <c r="Q30" s="100"/>
      <c r="R30" s="100"/>
      <c r="S30" s="100"/>
      <c r="T30" s="100"/>
      <c r="U30" s="100"/>
      <c r="V30" s="100"/>
      <c r="W30" s="100"/>
      <c r="X30" s="100"/>
      <c r="Y30" s="100"/>
      <c r="Z30" s="100"/>
      <c r="AA30" s="100"/>
    </row>
    <row r="31" spans="1:33" s="101" customFormat="1" x14ac:dyDescent="0.25">
      <c r="A31" s="362"/>
      <c r="B31" s="362"/>
      <c r="C31" s="362"/>
      <c r="D31" s="362"/>
      <c r="E31" s="362"/>
      <c r="F31" s="362"/>
      <c r="G31" s="134"/>
      <c r="H31" s="100"/>
      <c r="I31" s="100"/>
      <c r="J31" s="100"/>
      <c r="K31" s="100"/>
      <c r="L31" s="100"/>
      <c r="M31" s="100"/>
      <c r="N31" s="100"/>
      <c r="O31" s="100"/>
      <c r="P31" s="100"/>
      <c r="Q31" s="100"/>
      <c r="R31" s="100"/>
      <c r="S31" s="100"/>
      <c r="T31" s="100"/>
      <c r="U31" s="100"/>
      <c r="V31" s="100"/>
      <c r="W31" s="100"/>
      <c r="X31" s="100"/>
      <c r="Y31" s="100"/>
      <c r="Z31" s="100"/>
      <c r="AA31" s="100"/>
    </row>
    <row r="32" spans="1:33" s="101" customFormat="1" x14ac:dyDescent="0.25">
      <c r="A32" s="362"/>
      <c r="B32" s="362"/>
      <c r="C32" s="362"/>
      <c r="D32" s="362"/>
      <c r="E32" s="362"/>
      <c r="F32" s="362"/>
      <c r="G32" s="134"/>
      <c r="H32" s="100"/>
      <c r="I32" s="100"/>
      <c r="J32" s="100"/>
      <c r="K32" s="100"/>
      <c r="L32" s="100"/>
      <c r="M32" s="100"/>
      <c r="N32" s="100"/>
      <c r="O32" s="100"/>
      <c r="P32" s="100"/>
      <c r="Q32" s="100"/>
      <c r="R32" s="100"/>
      <c r="S32" s="100"/>
      <c r="T32" s="100"/>
      <c r="U32" s="100"/>
      <c r="V32" s="100"/>
      <c r="W32" s="100"/>
      <c r="X32" s="100"/>
      <c r="Y32" s="100"/>
      <c r="Z32" s="100"/>
      <c r="AA32" s="100"/>
    </row>
    <row r="33" spans="1:33" s="101" customFormat="1" x14ac:dyDescent="0.25">
      <c r="A33" s="362"/>
      <c r="B33" s="362"/>
      <c r="C33" s="362"/>
      <c r="D33" s="362"/>
      <c r="E33" s="362"/>
      <c r="F33" s="362"/>
      <c r="G33" s="134"/>
      <c r="H33" s="100"/>
      <c r="I33" s="100"/>
      <c r="J33" s="100"/>
      <c r="K33" s="100"/>
      <c r="L33" s="100"/>
      <c r="M33" s="100"/>
      <c r="N33" s="100"/>
      <c r="O33" s="100"/>
      <c r="P33" s="100"/>
      <c r="Q33" s="100"/>
      <c r="R33" s="100"/>
      <c r="S33" s="100"/>
      <c r="T33" s="100"/>
      <c r="U33" s="100"/>
      <c r="V33" s="100"/>
      <c r="W33" s="100"/>
      <c r="X33" s="100"/>
      <c r="Y33" s="100"/>
      <c r="Z33" s="100"/>
      <c r="AA33" s="100"/>
    </row>
    <row r="34" spans="1:33" x14ac:dyDescent="0.25">
      <c r="A34" s="321" t="s">
        <v>1125</v>
      </c>
      <c r="B34" s="322"/>
      <c r="C34" s="320"/>
      <c r="D34" s="320"/>
      <c r="E34" s="357"/>
      <c r="F34" s="357"/>
      <c r="G34" s="358"/>
      <c r="H34" s="97"/>
      <c r="AF34" s="76"/>
      <c r="AG34" s="76"/>
    </row>
    <row r="35" spans="1:33" x14ac:dyDescent="0.25">
      <c r="A35" s="321" t="s">
        <v>1039</v>
      </c>
      <c r="B35" s="322"/>
      <c r="C35" s="323"/>
      <c r="D35" s="323"/>
      <c r="E35" s="322" t="s">
        <v>1235</v>
      </c>
      <c r="F35" s="322"/>
      <c r="G35" s="135"/>
      <c r="AF35" s="76"/>
      <c r="AG35" s="76"/>
    </row>
    <row r="36" spans="1:33" x14ac:dyDescent="0.25">
      <c r="A36" s="126"/>
      <c r="B36" s="127"/>
      <c r="C36" s="127"/>
      <c r="D36" s="127"/>
      <c r="E36" s="127"/>
      <c r="F36" s="127"/>
      <c r="G36" s="128"/>
    </row>
    <row r="37" spans="1:33" x14ac:dyDescent="0.25">
      <c r="A37" s="126"/>
      <c r="B37" s="127"/>
      <c r="C37" s="127"/>
      <c r="D37" s="127"/>
      <c r="E37" s="127"/>
      <c r="F37" s="127"/>
      <c r="G37" s="128"/>
    </row>
    <row r="38" spans="1:33" x14ac:dyDescent="0.25">
      <c r="A38" s="126"/>
      <c r="B38" s="127"/>
      <c r="C38" s="127"/>
      <c r="D38" s="127"/>
      <c r="E38" s="127"/>
      <c r="F38" s="127"/>
      <c r="G38" s="128"/>
    </row>
    <row r="39" spans="1:33" x14ac:dyDescent="0.25">
      <c r="A39" s="129"/>
      <c r="B39" s="129"/>
      <c r="C39" s="129"/>
      <c r="D39" s="127"/>
      <c r="E39" s="129"/>
      <c r="F39" s="129"/>
      <c r="G39" s="130"/>
    </row>
    <row r="40" spans="1:33" x14ac:dyDescent="0.25">
      <c r="A40" s="304" t="s">
        <v>16</v>
      </c>
      <c r="B40" s="305"/>
      <c r="C40" s="305"/>
      <c r="D40" s="131"/>
      <c r="E40" s="305" t="s">
        <v>17</v>
      </c>
      <c r="F40" s="305"/>
      <c r="G40" s="353"/>
    </row>
    <row r="41" spans="1:33" s="62" customFormat="1" x14ac:dyDescent="0.25"/>
    <row r="42" spans="1:33" s="62" customFormat="1" x14ac:dyDescent="0.25"/>
    <row r="43" spans="1:33" s="62" customFormat="1" x14ac:dyDescent="0.25"/>
    <row r="44" spans="1:33" s="62" customFormat="1" x14ac:dyDescent="0.25"/>
    <row r="45" spans="1:33" s="62" customFormat="1" x14ac:dyDescent="0.25"/>
    <row r="46" spans="1:33" s="62" customFormat="1" x14ac:dyDescent="0.25"/>
    <row r="47" spans="1:33" s="62" customFormat="1" x14ac:dyDescent="0.25"/>
    <row r="48" spans="1:33"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sheetData>
  <mergeCells count="54">
    <mergeCell ref="A25:C25"/>
    <mergeCell ref="D25:G25"/>
    <mergeCell ref="E40:G40"/>
    <mergeCell ref="A19:B19"/>
    <mergeCell ref="C19:F19"/>
    <mergeCell ref="A34:B34"/>
    <mergeCell ref="E34:G34"/>
    <mergeCell ref="A27:F27"/>
    <mergeCell ref="A28:F28"/>
    <mergeCell ref="A29:F29"/>
    <mergeCell ref="A30:F30"/>
    <mergeCell ref="A31:F31"/>
    <mergeCell ref="A32:F32"/>
    <mergeCell ref="A33:F33"/>
    <mergeCell ref="A20:C20"/>
    <mergeCell ref="A21:C21"/>
    <mergeCell ref="D21:G21"/>
    <mergeCell ref="D20:G20"/>
    <mergeCell ref="A22:G22"/>
    <mergeCell ref="A18:B18"/>
    <mergeCell ref="C18:D18"/>
    <mergeCell ref="E18:G18"/>
    <mergeCell ref="A12:B12"/>
    <mergeCell ref="A13:B13"/>
    <mergeCell ref="C13:G13"/>
    <mergeCell ref="B14:C14"/>
    <mergeCell ref="D14:E14"/>
    <mergeCell ref="F14:G14"/>
    <mergeCell ref="C12:E12"/>
    <mergeCell ref="F12:G12"/>
    <mergeCell ref="C17:D17"/>
    <mergeCell ref="E17:G17"/>
    <mergeCell ref="B15:C15"/>
    <mergeCell ref="D15:E15"/>
    <mergeCell ref="F15:G15"/>
    <mergeCell ref="A16:B16"/>
    <mergeCell ref="C16:D16"/>
    <mergeCell ref="E16:G16"/>
    <mergeCell ref="A10:G10"/>
    <mergeCell ref="A11:G11"/>
    <mergeCell ref="A40:C40"/>
    <mergeCell ref="A4:G4"/>
    <mergeCell ref="A5:G5"/>
    <mergeCell ref="A6:G6"/>
    <mergeCell ref="A9:G9"/>
    <mergeCell ref="A7:E7"/>
    <mergeCell ref="A23:G23"/>
    <mergeCell ref="A24:G24"/>
    <mergeCell ref="C34:D34"/>
    <mergeCell ref="A35:B35"/>
    <mergeCell ref="C35:D35"/>
    <mergeCell ref="E35:F35"/>
    <mergeCell ref="A26:B26"/>
    <mergeCell ref="D26:G26"/>
  </mergeCells>
  <pageMargins left="0.7" right="0.7" top="0.75" bottom="0.75" header="0.51180555555555496" footer="0.51180555555555496"/>
  <pageSetup paperSize="9" scale="67" firstPageNumber="0" orientation="portrait" horizontalDpi="300" verticalDpi="30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'actividades AFIP'!$A$1:$A$959</xm:f>
          </x14:formula1>
          <xm:sqref>A23:G23</xm:sqref>
        </x14:dataValidation>
        <x14:dataValidation type="list" allowBlank="1" showInputMessage="1" showErrorMessage="1">
          <x14:formula1>
            <xm:f>parametros!$I$1:$I$3</xm:f>
          </x14:formula1>
          <xm:sqref>A25</xm:sqref>
        </x14:dataValidation>
        <x14:dataValidation type="list" allowBlank="1" showInputMessage="1" showErrorMessage="1">
          <x14:formula1>
            <xm:f>parametros!$E$1:$E$4</xm:f>
          </x14:formula1>
          <xm:sqref>C16:D16</xm:sqref>
        </x14:dataValidation>
        <x14:dataValidation type="list" allowBlank="1" showInputMessage="1" showErrorMessage="1">
          <x14:formula1>
            <xm:f>parametros!$H$1:$H$5</xm:f>
          </x14:formula1>
          <xm:sqref>B17</xm:sqref>
        </x14:dataValidation>
        <x14:dataValidation type="list" allowBlank="1" showInputMessage="1" showErrorMessage="1">
          <x14:formula1>
            <xm:f>parametros!$B$1:$B$15</xm:f>
          </x14:formula1>
          <xm:sqref>B15:C15</xm:sqref>
        </x14:dataValidation>
        <x14:dataValidation type="list" allowBlank="1" showInputMessage="1" showErrorMessage="1">
          <x14:formula1>
            <xm:f>parametros!$G$1:$G$5</xm:f>
          </x14:formula1>
          <xm:sqref>C18:D18</xm:sqref>
        </x14:dataValidation>
        <x14:dataValidation type="list" allowBlank="1" showInputMessage="1" showErrorMessage="1">
          <x14:formula1>
            <xm:f>parametros!$D$1:$D$3</xm:f>
          </x14:formula1>
          <xm:sqref>A13:B13</xm:sqref>
        </x14:dataValidation>
        <x14:dataValidation type="list" allowBlank="1" showInputMessage="1" showErrorMessage="1">
          <x14:formula1>
            <xm:f>parametros!$A$1:$A$8</xm:f>
          </x14:formula1>
          <xm:sqref>A21:C21</xm:sqref>
        </x14:dataValidation>
        <x14:dataValidation type="list" allowBlank="1" showInputMessage="1" showErrorMessage="1">
          <x14:formula1>
            <xm:f>parametros!$C$1:$C$29</xm:f>
          </x14:formula1>
          <xm:sqref>D21:G21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0"/>
  <sheetViews>
    <sheetView zoomScale="82" zoomScaleNormal="82" workbookViewId="0">
      <selection activeCell="A15" sqref="A15:F15"/>
    </sheetView>
  </sheetViews>
  <sheetFormatPr baseColWidth="10" defaultColWidth="9.140625" defaultRowHeight="16.5" x14ac:dyDescent="0.25"/>
  <cols>
    <col min="1" max="1" width="16.42578125" style="76" customWidth="1"/>
    <col min="2" max="2" width="24.5703125" style="76" customWidth="1"/>
    <col min="3" max="3" width="19.85546875" style="76" customWidth="1"/>
    <col min="4" max="4" width="12.85546875" style="76" customWidth="1"/>
    <col min="5" max="5" width="20" style="76" customWidth="1"/>
    <col min="6" max="6" width="14.28515625" style="76" customWidth="1"/>
    <col min="7" max="7" width="12.7109375" style="76" customWidth="1"/>
    <col min="8" max="27" width="10.7109375" style="62" customWidth="1"/>
    <col min="28" max="1025" width="10.7109375" style="76" customWidth="1"/>
    <col min="1026" max="16384" width="9.140625" style="76"/>
  </cols>
  <sheetData>
    <row r="1" spans="1:33" x14ac:dyDescent="0.25">
      <c r="A1" s="140"/>
      <c r="B1" s="141"/>
      <c r="C1" s="141"/>
      <c r="D1" s="141"/>
      <c r="E1" s="141"/>
      <c r="F1" s="141"/>
      <c r="G1" s="142"/>
    </row>
    <row r="2" spans="1:33" x14ac:dyDescent="0.25">
      <c r="A2" s="126"/>
      <c r="B2" s="127"/>
      <c r="C2" s="127"/>
      <c r="D2" s="143"/>
      <c r="E2" s="127"/>
      <c r="F2" s="127"/>
      <c r="G2" s="128"/>
    </row>
    <row r="3" spans="1:33" x14ac:dyDescent="0.25">
      <c r="A3" s="126"/>
      <c r="B3" s="127"/>
      <c r="C3" s="127"/>
      <c r="D3" s="127"/>
      <c r="E3" s="127"/>
      <c r="F3" s="127"/>
      <c r="G3" s="128"/>
    </row>
    <row r="4" spans="1:33" x14ac:dyDescent="0.25">
      <c r="A4" s="367"/>
      <c r="B4" s="368"/>
      <c r="C4" s="368"/>
      <c r="D4" s="368"/>
      <c r="E4" s="368"/>
      <c r="F4" s="368"/>
      <c r="G4" s="369"/>
    </row>
    <row r="5" spans="1:33" x14ac:dyDescent="0.25">
      <c r="A5" s="367"/>
      <c r="B5" s="368"/>
      <c r="C5" s="368"/>
      <c r="D5" s="368"/>
      <c r="E5" s="368"/>
      <c r="F5" s="368"/>
      <c r="G5" s="369"/>
    </row>
    <row r="6" spans="1:33" ht="18" customHeight="1" x14ac:dyDescent="0.25">
      <c r="A6" s="309" t="s">
        <v>1238</v>
      </c>
      <c r="B6" s="310"/>
      <c r="C6" s="310"/>
      <c r="D6" s="310"/>
      <c r="E6" s="310"/>
      <c r="F6" s="310"/>
      <c r="G6" s="311"/>
    </row>
    <row r="7" spans="1:33" x14ac:dyDescent="0.25">
      <c r="A7" s="312"/>
      <c r="B7" s="313"/>
      <c r="C7" s="313"/>
      <c r="D7" s="313"/>
      <c r="E7" s="313"/>
      <c r="F7" s="122"/>
      <c r="G7" s="138">
        <f ca="1">TODAY()</f>
        <v>43838</v>
      </c>
      <c r="AB7" s="62"/>
      <c r="AC7" s="62"/>
      <c r="AD7" s="62"/>
      <c r="AE7" s="62"/>
      <c r="AF7" s="62"/>
      <c r="AG7" s="62"/>
    </row>
    <row r="8" spans="1:33" x14ac:dyDescent="0.25">
      <c r="A8" s="301" t="s">
        <v>1233</v>
      </c>
      <c r="B8" s="302"/>
      <c r="C8" s="302"/>
      <c r="D8" s="302"/>
      <c r="E8" s="302"/>
      <c r="F8" s="302"/>
      <c r="G8" s="303"/>
      <c r="AB8" s="62"/>
      <c r="AC8" s="62"/>
      <c r="AD8" s="62"/>
      <c r="AE8" s="62"/>
      <c r="AF8" s="62"/>
      <c r="AG8" s="62"/>
    </row>
    <row r="9" spans="1:33" x14ac:dyDescent="0.25">
      <c r="A9" s="371">
        <f>'1.Identificación'!A10:G10</f>
        <v>0</v>
      </c>
      <c r="B9" s="372"/>
      <c r="C9" s="372"/>
      <c r="D9" s="372"/>
      <c r="E9" s="372"/>
      <c r="F9" s="372"/>
      <c r="G9" s="373"/>
      <c r="AB9" s="62"/>
      <c r="AC9" s="62"/>
      <c r="AD9" s="62"/>
      <c r="AE9" s="62"/>
      <c r="AF9" s="62"/>
      <c r="AG9" s="62"/>
    </row>
    <row r="10" spans="1:33" x14ac:dyDescent="0.25">
      <c r="A10" s="301" t="s">
        <v>1041</v>
      </c>
      <c r="B10" s="302"/>
      <c r="C10" s="302"/>
      <c r="D10" s="302"/>
      <c r="E10" s="302"/>
      <c r="F10" s="228" t="s">
        <v>1248</v>
      </c>
      <c r="G10" s="144"/>
    </row>
    <row r="11" spans="1:33" x14ac:dyDescent="0.25">
      <c r="A11" s="301" t="str">
        <f>IF(F10="NO","NOMBRE DE LA NUEVA ACTIVIDAD",IF(F10="SI","",""))</f>
        <v/>
      </c>
      <c r="B11" s="302"/>
      <c r="C11" s="370"/>
      <c r="D11" s="370"/>
      <c r="E11" s="370"/>
      <c r="F11" s="370"/>
      <c r="G11" s="370"/>
    </row>
    <row r="12" spans="1:33" x14ac:dyDescent="0.25">
      <c r="A12" s="301" t="s">
        <v>1222</v>
      </c>
      <c r="B12" s="302"/>
      <c r="C12" s="302"/>
      <c r="D12" s="302" t="s">
        <v>1223</v>
      </c>
      <c r="E12" s="302"/>
      <c r="F12" s="302"/>
      <c r="G12" s="303"/>
      <c r="AB12" s="62"/>
      <c r="AC12" s="62"/>
      <c r="AD12" s="62"/>
      <c r="AE12" s="62"/>
      <c r="AF12" s="62"/>
      <c r="AG12" s="62"/>
    </row>
    <row r="13" spans="1:33" x14ac:dyDescent="0.25">
      <c r="A13" s="363" t="s">
        <v>1248</v>
      </c>
      <c r="B13" s="363"/>
      <c r="C13" s="363"/>
      <c r="D13" s="363" t="s">
        <v>1248</v>
      </c>
      <c r="E13" s="363"/>
      <c r="F13" s="363"/>
      <c r="G13" s="363"/>
      <c r="H13" s="97"/>
      <c r="AB13" s="62"/>
      <c r="AC13" s="62"/>
      <c r="AD13" s="62"/>
      <c r="AE13" s="62"/>
      <c r="AF13" s="62"/>
      <c r="AG13" s="62"/>
    </row>
    <row r="14" spans="1:33" s="99" customFormat="1" ht="15" customHeight="1" x14ac:dyDescent="0.25">
      <c r="A14" s="365" t="s">
        <v>1252</v>
      </c>
      <c r="B14" s="357"/>
      <c r="C14" s="357"/>
      <c r="D14" s="357"/>
      <c r="E14" s="357"/>
      <c r="F14" s="357"/>
      <c r="G14" s="125" t="s">
        <v>1236</v>
      </c>
      <c r="H14" s="98"/>
      <c r="I14" s="98"/>
      <c r="J14" s="98"/>
      <c r="K14" s="98"/>
      <c r="L14" s="98"/>
      <c r="M14" s="98"/>
      <c r="N14" s="98"/>
      <c r="O14" s="98"/>
      <c r="P14" s="98"/>
      <c r="Q14" s="98"/>
      <c r="R14" s="98"/>
      <c r="S14" s="98"/>
      <c r="T14" s="98"/>
      <c r="U14" s="98"/>
      <c r="V14" s="98"/>
      <c r="W14" s="98"/>
      <c r="X14" s="98"/>
      <c r="Y14" s="98"/>
      <c r="Z14" s="98"/>
      <c r="AA14" s="98"/>
    </row>
    <row r="15" spans="1:33" s="101" customFormat="1" x14ac:dyDescent="0.25">
      <c r="A15" s="366"/>
      <c r="B15" s="366"/>
      <c r="C15" s="366"/>
      <c r="D15" s="366"/>
      <c r="E15" s="366"/>
      <c r="F15" s="366"/>
      <c r="G15" s="134"/>
      <c r="H15" s="100"/>
      <c r="I15" s="100"/>
      <c r="J15" s="100"/>
      <c r="K15" s="100"/>
      <c r="L15" s="100"/>
      <c r="M15" s="100"/>
      <c r="N15" s="100"/>
      <c r="O15" s="100"/>
      <c r="P15" s="100"/>
      <c r="Q15" s="100"/>
      <c r="R15" s="100"/>
      <c r="S15" s="100"/>
      <c r="T15" s="100"/>
      <c r="U15" s="100"/>
      <c r="V15" s="100"/>
      <c r="W15" s="100"/>
      <c r="X15" s="100"/>
      <c r="Y15" s="100"/>
      <c r="Z15" s="100"/>
      <c r="AA15" s="100"/>
    </row>
    <row r="16" spans="1:33" s="101" customFormat="1" x14ac:dyDescent="0.25">
      <c r="A16" s="320"/>
      <c r="B16" s="320"/>
      <c r="C16" s="320"/>
      <c r="D16" s="320"/>
      <c r="E16" s="320"/>
      <c r="F16" s="320"/>
      <c r="G16" s="134"/>
      <c r="H16" s="100"/>
      <c r="I16" s="100"/>
      <c r="J16" s="100"/>
      <c r="K16" s="100"/>
      <c r="L16" s="100"/>
      <c r="M16" s="100"/>
      <c r="N16" s="100"/>
      <c r="O16" s="100"/>
      <c r="P16" s="100"/>
      <c r="Q16" s="100"/>
      <c r="R16" s="100"/>
      <c r="S16" s="100"/>
      <c r="T16" s="100"/>
      <c r="U16" s="100"/>
      <c r="V16" s="100"/>
      <c r="W16" s="100"/>
      <c r="X16" s="100"/>
      <c r="Y16" s="100"/>
      <c r="Z16" s="100"/>
      <c r="AA16" s="100"/>
    </row>
    <row r="17" spans="1:33" s="101" customFormat="1" x14ac:dyDescent="0.25">
      <c r="A17" s="320"/>
      <c r="B17" s="320"/>
      <c r="C17" s="320"/>
      <c r="D17" s="320"/>
      <c r="E17" s="320"/>
      <c r="F17" s="320"/>
      <c r="G17" s="134"/>
      <c r="H17" s="100"/>
      <c r="I17" s="100"/>
      <c r="J17" s="100"/>
      <c r="K17" s="100"/>
      <c r="L17" s="100"/>
      <c r="M17" s="100"/>
      <c r="N17" s="100"/>
      <c r="O17" s="100"/>
      <c r="P17" s="100"/>
      <c r="Q17" s="100"/>
      <c r="R17" s="100"/>
      <c r="S17" s="100"/>
      <c r="T17" s="100"/>
      <c r="U17" s="100"/>
      <c r="V17" s="100"/>
      <c r="W17" s="100"/>
      <c r="X17" s="100"/>
      <c r="Y17" s="100"/>
      <c r="Z17" s="100"/>
      <c r="AA17" s="100"/>
    </row>
    <row r="18" spans="1:33" s="101" customFormat="1" x14ac:dyDescent="0.25">
      <c r="A18" s="320"/>
      <c r="B18" s="320"/>
      <c r="C18" s="320"/>
      <c r="D18" s="320"/>
      <c r="E18" s="320"/>
      <c r="F18" s="320"/>
      <c r="G18" s="134"/>
      <c r="H18" s="100"/>
      <c r="I18" s="100"/>
      <c r="J18" s="100"/>
      <c r="K18" s="100"/>
      <c r="L18" s="100"/>
      <c r="M18" s="100"/>
      <c r="N18" s="100"/>
      <c r="O18" s="100"/>
      <c r="P18" s="100"/>
      <c r="Q18" s="100"/>
      <c r="R18" s="100"/>
      <c r="S18" s="100"/>
      <c r="T18" s="100"/>
      <c r="U18" s="100"/>
      <c r="V18" s="100"/>
      <c r="W18" s="100"/>
      <c r="X18" s="100"/>
      <c r="Y18" s="100"/>
      <c r="Z18" s="100"/>
      <c r="AA18" s="100"/>
    </row>
    <row r="19" spans="1:33" s="101" customFormat="1" x14ac:dyDescent="0.25">
      <c r="A19" s="320"/>
      <c r="B19" s="320"/>
      <c r="C19" s="320"/>
      <c r="D19" s="320"/>
      <c r="E19" s="320"/>
      <c r="F19" s="320"/>
      <c r="G19" s="134"/>
      <c r="H19" s="100"/>
      <c r="I19" s="100"/>
      <c r="J19" s="100"/>
      <c r="K19" s="100"/>
      <c r="L19" s="100"/>
      <c r="M19" s="100"/>
      <c r="N19" s="100"/>
      <c r="O19" s="100"/>
      <c r="P19" s="100"/>
      <c r="Q19" s="100"/>
      <c r="R19" s="100"/>
      <c r="S19" s="100"/>
      <c r="T19" s="100"/>
      <c r="U19" s="100"/>
      <c r="V19" s="100"/>
      <c r="W19" s="100"/>
      <c r="X19" s="100"/>
      <c r="Y19" s="100"/>
      <c r="Z19" s="100"/>
      <c r="AA19" s="100"/>
    </row>
    <row r="20" spans="1:33" s="101" customFormat="1" x14ac:dyDescent="0.25">
      <c r="A20" s="320"/>
      <c r="B20" s="320"/>
      <c r="C20" s="320"/>
      <c r="D20" s="320"/>
      <c r="E20" s="320"/>
      <c r="F20" s="320"/>
      <c r="G20" s="134"/>
      <c r="H20" s="100"/>
      <c r="I20" s="100"/>
      <c r="J20" s="100"/>
      <c r="K20" s="100"/>
      <c r="L20" s="100"/>
      <c r="M20" s="100"/>
      <c r="N20" s="100"/>
      <c r="O20" s="100"/>
      <c r="P20" s="100"/>
      <c r="Q20" s="100"/>
      <c r="R20" s="100"/>
      <c r="S20" s="100"/>
      <c r="T20" s="100"/>
      <c r="U20" s="100"/>
      <c r="V20" s="100"/>
      <c r="W20" s="100"/>
      <c r="X20" s="100"/>
      <c r="Y20" s="100"/>
      <c r="Z20" s="100"/>
      <c r="AA20" s="100"/>
    </row>
    <row r="21" spans="1:33" x14ac:dyDescent="0.25">
      <c r="A21" s="365" t="s">
        <v>1251</v>
      </c>
      <c r="B21" s="357"/>
      <c r="C21" s="357"/>
      <c r="D21" s="357"/>
      <c r="E21" s="357"/>
      <c r="F21" s="357"/>
      <c r="G21" s="358"/>
    </row>
    <row r="22" spans="1:33" ht="124.5" customHeight="1" x14ac:dyDescent="0.25">
      <c r="A22" s="364"/>
      <c r="B22" s="364"/>
      <c r="C22" s="364"/>
      <c r="D22" s="364"/>
      <c r="E22" s="364"/>
      <c r="F22" s="364"/>
      <c r="G22" s="364"/>
    </row>
    <row r="23" spans="1:33" x14ac:dyDescent="0.25">
      <c r="A23" s="365" t="s">
        <v>1254</v>
      </c>
      <c r="B23" s="357"/>
      <c r="C23" s="357"/>
      <c r="D23" s="357"/>
      <c r="E23" s="357"/>
      <c r="F23" s="357"/>
      <c r="G23" s="358"/>
    </row>
    <row r="24" spans="1:33" ht="124.5" customHeight="1" x14ac:dyDescent="0.25">
      <c r="A24" s="364"/>
      <c r="B24" s="364"/>
      <c r="C24" s="364"/>
      <c r="D24" s="364"/>
      <c r="E24" s="364"/>
      <c r="F24" s="364"/>
      <c r="G24" s="364"/>
    </row>
    <row r="25" spans="1:33" x14ac:dyDescent="0.25">
      <c r="A25" s="301" t="s">
        <v>6</v>
      </c>
      <c r="B25" s="302"/>
      <c r="C25" s="302"/>
      <c r="D25" s="302"/>
      <c r="E25" s="302"/>
      <c r="F25" s="302"/>
      <c r="G25" s="303"/>
      <c r="AB25" s="62"/>
      <c r="AC25" s="62"/>
      <c r="AD25" s="62"/>
      <c r="AE25" s="62"/>
      <c r="AF25" s="62"/>
      <c r="AG25" s="62"/>
    </row>
    <row r="26" spans="1:33" s="103" customFormat="1" ht="14.25" x14ac:dyDescent="0.25">
      <c r="A26" s="301" t="s">
        <v>1221</v>
      </c>
      <c r="B26" s="302"/>
      <c r="C26" s="302"/>
      <c r="D26" s="302" t="s">
        <v>7</v>
      </c>
      <c r="E26" s="302"/>
      <c r="F26" s="118" t="s">
        <v>8</v>
      </c>
      <c r="G26" s="145" t="s">
        <v>9</v>
      </c>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row>
    <row r="27" spans="1:33" x14ac:dyDescent="0.25">
      <c r="A27" s="379"/>
      <c r="B27" s="379"/>
      <c r="C27" s="379"/>
      <c r="D27" s="383" t="s">
        <v>1248</v>
      </c>
      <c r="E27" s="383"/>
      <c r="F27" s="146" t="s">
        <v>1237</v>
      </c>
      <c r="G27" s="159"/>
      <c r="AB27" s="62"/>
      <c r="AC27" s="62"/>
      <c r="AD27" s="62"/>
      <c r="AE27" s="62"/>
      <c r="AF27" s="62"/>
      <c r="AG27" s="62"/>
    </row>
    <row r="28" spans="1:33" x14ac:dyDescent="0.25">
      <c r="A28" s="123" t="s">
        <v>10</v>
      </c>
      <c r="B28" s="302" t="s">
        <v>11</v>
      </c>
      <c r="C28" s="302"/>
      <c r="D28" s="302"/>
      <c r="E28" s="302" t="s">
        <v>12</v>
      </c>
      <c r="F28" s="302"/>
      <c r="G28" s="303"/>
      <c r="AB28" s="62"/>
      <c r="AC28" s="62"/>
      <c r="AD28" s="62"/>
      <c r="AE28" s="62"/>
      <c r="AF28" s="62"/>
      <c r="AG28" s="62"/>
    </row>
    <row r="29" spans="1:33" x14ac:dyDescent="0.25">
      <c r="A29" s="160"/>
      <c r="B29" s="380"/>
      <c r="C29" s="381"/>
      <c r="D29" s="381"/>
      <c r="E29" s="382"/>
      <c r="F29" s="383"/>
      <c r="G29" s="383"/>
      <c r="AB29" s="62"/>
      <c r="AC29" s="62"/>
      <c r="AD29" s="62"/>
      <c r="AE29" s="62"/>
      <c r="AF29" s="62"/>
      <c r="AG29" s="62"/>
    </row>
    <row r="30" spans="1:33" x14ac:dyDescent="0.25">
      <c r="A30" s="253"/>
      <c r="B30" s="249"/>
      <c r="C30" s="250"/>
      <c r="D30" s="250"/>
      <c r="E30" s="254"/>
      <c r="F30" s="251"/>
      <c r="G30" s="251"/>
      <c r="AB30" s="62"/>
      <c r="AC30" s="62"/>
      <c r="AD30" s="62"/>
      <c r="AE30" s="62"/>
      <c r="AF30" s="62"/>
      <c r="AG30" s="62"/>
    </row>
    <row r="31" spans="1:33" x14ac:dyDescent="0.25">
      <c r="A31" s="301" t="s">
        <v>13</v>
      </c>
      <c r="B31" s="302"/>
      <c r="C31" s="302"/>
      <c r="D31" s="200"/>
      <c r="E31" s="252">
        <v>0</v>
      </c>
      <c r="F31" s="147"/>
      <c r="G31" s="148"/>
      <c r="AB31" s="62"/>
      <c r="AC31" s="62"/>
      <c r="AD31" s="62"/>
      <c r="AE31" s="62"/>
      <c r="AF31" s="62"/>
      <c r="AG31" s="62"/>
    </row>
    <row r="32" spans="1:33" x14ac:dyDescent="0.3">
      <c r="A32" s="301" t="s">
        <v>14</v>
      </c>
      <c r="B32" s="302"/>
      <c r="C32" s="302"/>
      <c r="D32" s="200"/>
      <c r="E32" s="198">
        <v>0</v>
      </c>
      <c r="F32" s="149"/>
      <c r="G32" s="148"/>
      <c r="AB32" s="62"/>
      <c r="AC32" s="62"/>
      <c r="AD32" s="62"/>
      <c r="AE32" s="62"/>
      <c r="AF32" s="62"/>
      <c r="AG32" s="62"/>
    </row>
    <row r="33" spans="1:33" x14ac:dyDescent="0.25">
      <c r="A33" s="301" t="s">
        <v>15</v>
      </c>
      <c r="B33" s="302"/>
      <c r="C33" s="302"/>
      <c r="D33" s="200"/>
      <c r="E33" s="199">
        <f>E31-E32</f>
        <v>0</v>
      </c>
      <c r="F33" s="147"/>
      <c r="G33" s="148"/>
      <c r="H33" s="104"/>
      <c r="AB33" s="62"/>
      <c r="AC33" s="62"/>
      <c r="AD33" s="62"/>
      <c r="AE33" s="62"/>
      <c r="AF33" s="62"/>
      <c r="AG33" s="62"/>
    </row>
    <row r="34" spans="1:33" s="94" customFormat="1" ht="16.5" customHeight="1" x14ac:dyDescent="0.3">
      <c r="A34" s="374" t="s">
        <v>1095</v>
      </c>
      <c r="B34" s="375"/>
      <c r="C34" s="375"/>
      <c r="D34" s="378">
        <v>0.15</v>
      </c>
      <c r="E34" s="378"/>
      <c r="F34" s="224" t="s">
        <v>1358</v>
      </c>
      <c r="G34" s="150"/>
      <c r="H34" s="105"/>
      <c r="I34" s="105"/>
      <c r="J34" s="105"/>
      <c r="K34" s="105"/>
      <c r="L34" s="105"/>
      <c r="M34" s="105"/>
      <c r="N34" s="105"/>
      <c r="O34" s="105"/>
      <c r="P34" s="105"/>
      <c r="Q34" s="105"/>
      <c r="R34" s="105"/>
      <c r="S34" s="105"/>
      <c r="T34" s="105"/>
      <c r="U34" s="105"/>
      <c r="V34" s="105"/>
      <c r="W34" s="105"/>
      <c r="X34" s="105"/>
      <c r="Y34" s="105"/>
      <c r="Z34" s="105"/>
      <c r="AA34" s="105"/>
    </row>
    <row r="35" spans="1:33" s="94" customFormat="1" ht="16.5" customHeight="1" x14ac:dyDescent="0.3">
      <c r="A35" s="374" t="s">
        <v>1318</v>
      </c>
      <c r="B35" s="375"/>
      <c r="C35" s="375"/>
      <c r="D35" s="385">
        <v>12</v>
      </c>
      <c r="E35" s="385"/>
      <c r="F35" s="151" t="s">
        <v>3</v>
      </c>
      <c r="G35" s="150"/>
      <c r="H35" s="105"/>
      <c r="I35" s="105"/>
      <c r="J35" s="105"/>
      <c r="K35" s="105"/>
      <c r="L35" s="105"/>
      <c r="M35" s="105"/>
      <c r="N35" s="105"/>
      <c r="O35" s="105"/>
      <c r="P35" s="105"/>
      <c r="Q35" s="105"/>
      <c r="R35" s="105"/>
      <c r="S35" s="105"/>
      <c r="T35" s="105"/>
      <c r="U35" s="105"/>
      <c r="V35" s="105"/>
      <c r="W35" s="105"/>
      <c r="X35" s="105"/>
      <c r="Y35" s="105"/>
      <c r="Z35" s="105"/>
      <c r="AA35" s="105"/>
    </row>
    <row r="36" spans="1:33" s="94" customFormat="1" ht="16.5" customHeight="1" x14ac:dyDescent="0.3">
      <c r="A36" s="374" t="s">
        <v>1319</v>
      </c>
      <c r="B36" s="375"/>
      <c r="C36" s="375"/>
      <c r="D36" s="385">
        <v>48</v>
      </c>
      <c r="E36" s="385"/>
      <c r="F36" s="151" t="s">
        <v>3</v>
      </c>
      <c r="G36" s="150"/>
      <c r="H36" s="105"/>
      <c r="I36" s="105"/>
      <c r="J36" s="105"/>
      <c r="K36" s="105"/>
      <c r="L36" s="105"/>
      <c r="M36" s="105"/>
      <c r="N36" s="105"/>
      <c r="O36" s="105"/>
      <c r="P36" s="105"/>
      <c r="Q36" s="105"/>
      <c r="R36" s="105"/>
      <c r="S36" s="105"/>
      <c r="T36" s="105"/>
      <c r="U36" s="105"/>
      <c r="V36" s="105"/>
      <c r="W36" s="105"/>
      <c r="X36" s="105"/>
      <c r="Y36" s="105"/>
      <c r="Z36" s="105"/>
      <c r="AA36" s="105"/>
    </row>
    <row r="37" spans="1:33" s="94" customFormat="1" ht="16.5" customHeight="1" x14ac:dyDescent="0.3">
      <c r="A37" s="374" t="s">
        <v>1283</v>
      </c>
      <c r="B37" s="375"/>
      <c r="C37" s="375"/>
      <c r="D37" s="385">
        <f>D35+D36</f>
        <v>60</v>
      </c>
      <c r="E37" s="385"/>
      <c r="F37" s="151" t="str">
        <f>F35</f>
        <v>meses</v>
      </c>
      <c r="G37" s="150"/>
      <c r="H37" s="105"/>
      <c r="I37" s="105"/>
      <c r="J37" s="105"/>
      <c r="K37" s="105"/>
      <c r="L37" s="105"/>
      <c r="M37" s="105"/>
      <c r="N37" s="105"/>
      <c r="O37" s="105"/>
      <c r="P37" s="105"/>
      <c r="Q37" s="105"/>
      <c r="R37" s="105"/>
      <c r="S37" s="105"/>
      <c r="T37" s="105"/>
      <c r="U37" s="105"/>
      <c r="V37" s="105"/>
      <c r="W37" s="105"/>
      <c r="X37" s="105"/>
      <c r="Y37" s="105"/>
      <c r="Z37" s="105"/>
      <c r="AA37" s="105"/>
    </row>
    <row r="38" spans="1:33" s="94" customFormat="1" ht="16.5" customHeight="1" x14ac:dyDescent="0.3">
      <c r="A38" s="374" t="s">
        <v>1096</v>
      </c>
      <c r="B38" s="375"/>
      <c r="C38" s="375"/>
      <c r="D38" s="385" t="s">
        <v>1359</v>
      </c>
      <c r="E38" s="385"/>
      <c r="F38" s="152"/>
      <c r="G38" s="150"/>
      <c r="H38" s="105"/>
      <c r="I38" s="105"/>
      <c r="J38" s="105"/>
      <c r="K38" s="105"/>
      <c r="L38" s="105"/>
      <c r="M38" s="105"/>
      <c r="N38" s="105"/>
      <c r="O38" s="105"/>
      <c r="P38" s="105"/>
      <c r="Q38" s="105"/>
      <c r="R38" s="105"/>
      <c r="S38" s="105"/>
      <c r="T38" s="105"/>
      <c r="U38" s="105"/>
      <c r="V38" s="105"/>
      <c r="W38" s="105"/>
      <c r="X38" s="105"/>
      <c r="Y38" s="105"/>
      <c r="Z38" s="105"/>
      <c r="AA38" s="105"/>
    </row>
    <row r="39" spans="1:33" x14ac:dyDescent="0.3">
      <c r="A39" s="301" t="s">
        <v>1284</v>
      </c>
      <c r="B39" s="302"/>
      <c r="C39" s="302"/>
      <c r="D39" s="384" t="s">
        <v>1248</v>
      </c>
      <c r="E39" s="384"/>
      <c r="F39" s="384" t="s">
        <v>1248</v>
      </c>
      <c r="G39" s="384"/>
      <c r="AB39" s="62"/>
      <c r="AC39" s="62"/>
      <c r="AD39" s="62"/>
      <c r="AE39" s="62"/>
      <c r="AF39" s="62"/>
      <c r="AG39" s="62"/>
    </row>
    <row r="40" spans="1:33" x14ac:dyDescent="0.25">
      <c r="A40" s="301" t="s">
        <v>1253</v>
      </c>
      <c r="B40" s="302"/>
      <c r="C40" s="302"/>
      <c r="D40" s="302"/>
      <c r="E40" s="161"/>
      <c r="F40" s="302"/>
      <c r="G40" s="303"/>
      <c r="AB40" s="62"/>
      <c r="AC40" s="62"/>
      <c r="AD40" s="62"/>
      <c r="AE40" s="62"/>
      <c r="AF40" s="62"/>
      <c r="AG40" s="62"/>
    </row>
    <row r="41" spans="1:33" x14ac:dyDescent="0.25">
      <c r="A41" s="365" t="s">
        <v>1045</v>
      </c>
      <c r="B41" s="357"/>
      <c r="C41" s="357" t="s">
        <v>1046</v>
      </c>
      <c r="D41" s="357"/>
      <c r="E41" s="153" t="s">
        <v>1255</v>
      </c>
      <c r="F41" s="357" t="s">
        <v>1256</v>
      </c>
      <c r="G41" s="358"/>
    </row>
    <row r="42" spans="1:33" x14ac:dyDescent="0.25">
      <c r="A42" s="323"/>
      <c r="B42" s="323"/>
      <c r="C42" s="323"/>
      <c r="D42" s="323"/>
      <c r="E42" s="136"/>
      <c r="F42" s="339"/>
      <c r="G42" s="340"/>
    </row>
    <row r="43" spans="1:33" x14ac:dyDescent="0.25">
      <c r="A43" s="323"/>
      <c r="B43" s="323"/>
      <c r="C43" s="323"/>
      <c r="D43" s="323"/>
      <c r="E43" s="136"/>
      <c r="F43" s="339"/>
      <c r="G43" s="340"/>
    </row>
    <row r="44" spans="1:33" x14ac:dyDescent="0.25">
      <c r="A44" s="323"/>
      <c r="B44" s="323"/>
      <c r="C44" s="323"/>
      <c r="D44" s="323"/>
      <c r="E44" s="136"/>
      <c r="F44" s="339"/>
      <c r="G44" s="340"/>
    </row>
    <row r="45" spans="1:33" x14ac:dyDescent="0.25">
      <c r="A45" s="323"/>
      <c r="B45" s="323"/>
      <c r="C45" s="323"/>
      <c r="D45" s="323"/>
      <c r="E45" s="162"/>
      <c r="F45" s="339"/>
      <c r="G45" s="340"/>
    </row>
    <row r="46" spans="1:33" x14ac:dyDescent="0.25">
      <c r="A46" s="154"/>
      <c r="B46" s="155"/>
      <c r="C46" s="155"/>
      <c r="D46" s="155"/>
      <c r="E46" s="127"/>
      <c r="F46" s="155"/>
      <c r="G46" s="156"/>
    </row>
    <row r="47" spans="1:33" x14ac:dyDescent="0.25">
      <c r="A47" s="154"/>
      <c r="B47" s="155"/>
      <c r="C47" s="155"/>
      <c r="D47" s="155"/>
      <c r="E47" s="127"/>
      <c r="F47" s="155"/>
      <c r="G47" s="156"/>
    </row>
    <row r="48" spans="1:33" x14ac:dyDescent="0.25">
      <c r="A48" s="154"/>
      <c r="B48" s="155"/>
      <c r="C48" s="155"/>
      <c r="D48" s="155"/>
      <c r="E48" s="127"/>
      <c r="F48" s="155"/>
      <c r="G48" s="156"/>
    </row>
    <row r="49" spans="1:33" x14ac:dyDescent="0.25">
      <c r="A49" s="157"/>
      <c r="B49" s="131"/>
      <c r="C49" s="131"/>
      <c r="D49" s="127"/>
      <c r="E49" s="131"/>
      <c r="F49" s="131"/>
      <c r="G49" s="158"/>
    </row>
    <row r="50" spans="1:33" x14ac:dyDescent="0.25">
      <c r="A50" s="304" t="s">
        <v>16</v>
      </c>
      <c r="B50" s="305"/>
      <c r="C50" s="305"/>
      <c r="D50" s="131"/>
      <c r="E50" s="305" t="s">
        <v>17</v>
      </c>
      <c r="F50" s="305"/>
      <c r="G50" s="353"/>
      <c r="AB50" s="62"/>
      <c r="AC50" s="62"/>
      <c r="AD50" s="62"/>
      <c r="AE50" s="62"/>
      <c r="AF50" s="62"/>
      <c r="AG50" s="62"/>
    </row>
    <row r="51" spans="1:33" x14ac:dyDescent="0.25">
      <c r="A51" s="376"/>
      <c r="B51" s="376"/>
      <c r="C51" s="62"/>
      <c r="D51" s="62"/>
      <c r="E51" s="377"/>
      <c r="F51" s="377"/>
    </row>
    <row r="52" spans="1:33" s="62" customFormat="1" x14ac:dyDescent="0.25"/>
    <row r="53" spans="1:33" s="62" customFormat="1" x14ac:dyDescent="0.25"/>
    <row r="54" spans="1:33" s="62" customFormat="1" x14ac:dyDescent="0.25"/>
    <row r="55" spans="1:33" s="62" customFormat="1" x14ac:dyDescent="0.25"/>
    <row r="56" spans="1:33" s="62" customFormat="1" x14ac:dyDescent="0.25"/>
    <row r="57" spans="1:33" s="62" customFormat="1" x14ac:dyDescent="0.25"/>
    <row r="58" spans="1:33" s="62" customFormat="1" x14ac:dyDescent="0.25"/>
    <row r="59" spans="1:33" s="62" customFormat="1" x14ac:dyDescent="0.25"/>
    <row r="60" spans="1:33" s="62" customFormat="1" x14ac:dyDescent="0.25"/>
    <row r="61" spans="1:33" s="62" customFormat="1" x14ac:dyDescent="0.25"/>
    <row r="62" spans="1:33" s="62" customFormat="1" x14ac:dyDescent="0.25"/>
    <row r="63" spans="1:33" s="62" customFormat="1" x14ac:dyDescent="0.25"/>
    <row r="64" spans="1:33"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sheetData>
  <sheetProtection password="C71F" sheet="1" objects="1" scenarios="1"/>
  <mergeCells count="70">
    <mergeCell ref="C44:D44"/>
    <mergeCell ref="C45:D45"/>
    <mergeCell ref="A38:C38"/>
    <mergeCell ref="D38:E38"/>
    <mergeCell ref="D39:E39"/>
    <mergeCell ref="A39:C39"/>
    <mergeCell ref="A40:D40"/>
    <mergeCell ref="A31:C31"/>
    <mergeCell ref="A32:C32"/>
    <mergeCell ref="A33:C33"/>
    <mergeCell ref="F39:G39"/>
    <mergeCell ref="D35:E35"/>
    <mergeCell ref="A37:C37"/>
    <mergeCell ref="D37:E37"/>
    <mergeCell ref="A36:C36"/>
    <mergeCell ref="A35:C35"/>
    <mergeCell ref="D36:E36"/>
    <mergeCell ref="A27:C27"/>
    <mergeCell ref="B28:D28"/>
    <mergeCell ref="E28:G28"/>
    <mergeCell ref="B29:D29"/>
    <mergeCell ref="E29:G29"/>
    <mergeCell ref="D27:E27"/>
    <mergeCell ref="F40:G40"/>
    <mergeCell ref="A34:C34"/>
    <mergeCell ref="A51:B51"/>
    <mergeCell ref="E51:F51"/>
    <mergeCell ref="A42:B42"/>
    <mergeCell ref="A41:B41"/>
    <mergeCell ref="C41:D41"/>
    <mergeCell ref="F41:G41"/>
    <mergeCell ref="C42:D42"/>
    <mergeCell ref="A50:C50"/>
    <mergeCell ref="E50:G50"/>
    <mergeCell ref="A43:B43"/>
    <mergeCell ref="A44:B44"/>
    <mergeCell ref="A45:B45"/>
    <mergeCell ref="C43:D43"/>
    <mergeCell ref="D34:E34"/>
    <mergeCell ref="D26:E26"/>
    <mergeCell ref="A24:G24"/>
    <mergeCell ref="A23:G23"/>
    <mergeCell ref="A16:F16"/>
    <mergeCell ref="A17:F17"/>
    <mergeCell ref="A18:F18"/>
    <mergeCell ref="A10:E10"/>
    <mergeCell ref="A4:G4"/>
    <mergeCell ref="A5:G5"/>
    <mergeCell ref="A6:G6"/>
    <mergeCell ref="A11:B11"/>
    <mergeCell ref="C11:G11"/>
    <mergeCell ref="A8:G8"/>
    <mergeCell ref="A7:E7"/>
    <mergeCell ref="A9:G9"/>
    <mergeCell ref="F42:G42"/>
    <mergeCell ref="F43:G43"/>
    <mergeCell ref="F44:G44"/>
    <mergeCell ref="F45:G45"/>
    <mergeCell ref="A12:C12"/>
    <mergeCell ref="D12:G12"/>
    <mergeCell ref="A13:C13"/>
    <mergeCell ref="D13:G13"/>
    <mergeCell ref="A22:G22"/>
    <mergeCell ref="A21:G21"/>
    <mergeCell ref="A25:G25"/>
    <mergeCell ref="A26:C26"/>
    <mergeCell ref="A14:F14"/>
    <mergeCell ref="A15:F15"/>
    <mergeCell ref="A19:F19"/>
    <mergeCell ref="A20:F20"/>
  </mergeCells>
  <dataValidations count="2">
    <dataValidation type="decimal" allowBlank="1" showInputMessage="1" showErrorMessage="1" error="El importe no puede superar los $ 300.000" sqref="E32">
      <formula1>0</formula1>
      <formula2>300000</formula2>
    </dataValidation>
    <dataValidation type="custom" errorStyle="warning" allowBlank="1" showInputMessage="1" showErrorMessage="1" error="Tasa Fija 15%" sqref="D34:E34">
      <formula1>15</formula1>
    </dataValidation>
  </dataValidations>
  <pageMargins left="0.7" right="0.7" top="0.75" bottom="0.75" header="0.3" footer="0.3"/>
  <pageSetup paperSize="9" scale="72" orientation="portrait" horizontalDpi="4294967295"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parametros!$K$1:$K$3</xm:f>
          </x14:formula1>
          <xm:sqref>F10</xm:sqref>
        </x14:dataValidation>
        <x14:dataValidation type="list" allowBlank="1" showInputMessage="1" showErrorMessage="1">
          <x14:formula1>
            <xm:f>parametros!$A$1:$A$8</xm:f>
          </x14:formula1>
          <xm:sqref>A13:C13</xm:sqref>
        </x14:dataValidation>
        <x14:dataValidation type="list" allowBlank="1" showInputMessage="1" showErrorMessage="1">
          <x14:formula1>
            <xm:f>parametros!$C$1:$C$29</xm:f>
          </x14:formula1>
          <xm:sqref>D13:G13</xm:sqref>
        </x14:dataValidation>
        <x14:dataValidation type="list" allowBlank="1" showInputMessage="1" showErrorMessage="1">
          <x14:formula1>
            <xm:f>parametros!$M$1:$M$57</xm:f>
          </x14:formula1>
          <xm:sqref>D27:E27</xm:sqref>
        </x14:dataValidation>
        <x14:dataValidation type="list" allowBlank="1" showInputMessage="1" showErrorMessage="1">
          <x14:formula1>
            <xm:f>parametros!$N$1:$N$3</xm:f>
          </x14:formula1>
          <xm:sqref>D39:G39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80" zoomScaleNormal="80" workbookViewId="0">
      <selection activeCell="A32" sqref="A32:H32"/>
    </sheetView>
  </sheetViews>
  <sheetFormatPr baseColWidth="10" defaultColWidth="9.140625" defaultRowHeight="16.5" x14ac:dyDescent="0.25"/>
  <cols>
    <col min="1" max="1" width="16.7109375" style="165" customWidth="1"/>
    <col min="2" max="2" width="8.42578125" style="181" customWidth="1"/>
    <col min="3" max="3" width="19.85546875" style="165" customWidth="1"/>
    <col min="4" max="5" width="12.85546875" style="165" customWidth="1"/>
    <col min="6" max="6" width="20" style="165" customWidth="1"/>
    <col min="7" max="7" width="14.28515625" style="165" customWidth="1"/>
    <col min="8" max="8" width="13.140625" style="165" customWidth="1"/>
    <col min="9" max="19" width="10.7109375" style="164" customWidth="1"/>
    <col min="20" max="1026" width="10.7109375" style="165" customWidth="1"/>
    <col min="1027" max="16384" width="9.140625" style="165"/>
  </cols>
  <sheetData>
    <row r="1" spans="1:19" x14ac:dyDescent="0.25">
      <c r="A1" s="140"/>
      <c r="B1" s="163"/>
      <c r="C1" s="141"/>
      <c r="D1" s="141"/>
      <c r="E1" s="141"/>
      <c r="F1" s="141"/>
      <c r="G1" s="141"/>
      <c r="H1" s="142"/>
    </row>
    <row r="2" spans="1:19" x14ac:dyDescent="0.25">
      <c r="A2" s="126"/>
      <c r="B2" s="155"/>
      <c r="C2" s="127"/>
      <c r="D2" s="143"/>
      <c r="E2" s="143"/>
      <c r="F2" s="127"/>
      <c r="G2" s="127"/>
      <c r="H2" s="128"/>
    </row>
    <row r="3" spans="1:19" x14ac:dyDescent="0.25">
      <c r="A3" s="126"/>
      <c r="B3" s="155"/>
      <c r="C3" s="127"/>
      <c r="D3" s="127"/>
      <c r="E3" s="127"/>
      <c r="F3" s="127"/>
      <c r="G3" s="127"/>
      <c r="H3" s="128"/>
    </row>
    <row r="4" spans="1:19" x14ac:dyDescent="0.25">
      <c r="A4" s="367"/>
      <c r="B4" s="368"/>
      <c r="C4" s="368"/>
      <c r="D4" s="368"/>
      <c r="E4" s="368"/>
      <c r="F4" s="368"/>
      <c r="G4" s="368"/>
      <c r="H4" s="369"/>
    </row>
    <row r="5" spans="1:19" x14ac:dyDescent="0.25">
      <c r="A5" s="367"/>
      <c r="B5" s="368"/>
      <c r="C5" s="368"/>
      <c r="D5" s="368"/>
      <c r="E5" s="368"/>
      <c r="F5" s="368"/>
      <c r="G5" s="368"/>
      <c r="H5" s="369"/>
    </row>
    <row r="6" spans="1:19" ht="18" customHeight="1" x14ac:dyDescent="0.25">
      <c r="A6" s="309" t="s">
        <v>1239</v>
      </c>
      <c r="B6" s="310"/>
      <c r="C6" s="310"/>
      <c r="D6" s="310"/>
      <c r="E6" s="310"/>
      <c r="F6" s="310"/>
      <c r="G6" s="310"/>
      <c r="H6" s="311"/>
    </row>
    <row r="7" spans="1:19" x14ac:dyDescent="0.25">
      <c r="A7" s="301" t="s">
        <v>1257</v>
      </c>
      <c r="B7" s="302"/>
      <c r="C7" s="302"/>
      <c r="D7" s="302"/>
      <c r="E7" s="302"/>
      <c r="F7" s="302"/>
      <c r="G7" s="302"/>
      <c r="H7" s="303"/>
    </row>
    <row r="8" spans="1:19" s="167" customFormat="1" ht="15" customHeight="1" x14ac:dyDescent="0.25">
      <c r="A8" s="365" t="s">
        <v>1244</v>
      </c>
      <c r="B8" s="357"/>
      <c r="C8" s="357"/>
      <c r="D8" s="153" t="s">
        <v>1245</v>
      </c>
      <c r="E8" s="357" t="s">
        <v>1246</v>
      </c>
      <c r="F8" s="357"/>
      <c r="G8" s="357"/>
      <c r="H8" s="125" t="s">
        <v>1245</v>
      </c>
      <c r="I8" s="166"/>
      <c r="J8" s="166"/>
      <c r="K8" s="166"/>
      <c r="L8" s="166"/>
      <c r="M8" s="166"/>
      <c r="N8" s="166"/>
      <c r="O8" s="166"/>
      <c r="P8" s="166"/>
      <c r="Q8" s="166"/>
      <c r="R8" s="166"/>
      <c r="S8" s="166"/>
    </row>
    <row r="9" spans="1:19" s="169" customFormat="1" x14ac:dyDescent="0.25">
      <c r="A9" s="386"/>
      <c r="B9" s="386"/>
      <c r="C9" s="386"/>
      <c r="D9" s="182">
        <v>0</v>
      </c>
      <c r="E9" s="398"/>
      <c r="F9" s="398"/>
      <c r="G9" s="398"/>
      <c r="H9" s="182">
        <v>0</v>
      </c>
      <c r="I9" s="168"/>
      <c r="J9" s="168"/>
      <c r="K9" s="168"/>
      <c r="L9" s="168"/>
      <c r="M9" s="168"/>
      <c r="N9" s="168"/>
      <c r="O9" s="168"/>
      <c r="P9" s="168"/>
      <c r="Q9" s="168"/>
      <c r="R9" s="168"/>
      <c r="S9" s="168"/>
    </row>
    <row r="10" spans="1:19" s="169" customFormat="1" x14ac:dyDescent="0.25">
      <c r="A10" s="320"/>
      <c r="B10" s="320"/>
      <c r="C10" s="320"/>
      <c r="D10" s="183">
        <v>0</v>
      </c>
      <c r="E10" s="366"/>
      <c r="F10" s="366"/>
      <c r="G10" s="366"/>
      <c r="H10" s="183">
        <v>0</v>
      </c>
      <c r="I10" s="168"/>
      <c r="J10" s="168"/>
      <c r="K10" s="168"/>
      <c r="L10" s="168"/>
      <c r="M10" s="168"/>
      <c r="N10" s="168"/>
      <c r="O10" s="168"/>
      <c r="P10" s="168"/>
      <c r="Q10" s="168"/>
      <c r="R10" s="168"/>
      <c r="S10" s="168"/>
    </row>
    <row r="11" spans="1:19" s="169" customFormat="1" x14ac:dyDescent="0.25">
      <c r="A11" s="320"/>
      <c r="B11" s="320"/>
      <c r="C11" s="320"/>
      <c r="D11" s="183">
        <v>0</v>
      </c>
      <c r="E11" s="366"/>
      <c r="F11" s="366"/>
      <c r="G11" s="366"/>
      <c r="H11" s="183">
        <v>0</v>
      </c>
      <c r="I11" s="168"/>
      <c r="J11" s="168"/>
      <c r="K11" s="168"/>
      <c r="L11" s="168"/>
      <c r="M11" s="168"/>
      <c r="N11" s="168"/>
      <c r="O11" s="168"/>
      <c r="P11" s="168"/>
      <c r="Q11" s="168"/>
      <c r="R11" s="168"/>
      <c r="S11" s="168"/>
    </row>
    <row r="12" spans="1:19" s="169" customFormat="1" x14ac:dyDescent="0.25">
      <c r="A12" s="320"/>
      <c r="B12" s="320"/>
      <c r="C12" s="320"/>
      <c r="D12" s="183">
        <v>0</v>
      </c>
      <c r="E12" s="366"/>
      <c r="F12" s="366"/>
      <c r="G12" s="366"/>
      <c r="H12" s="183">
        <v>0</v>
      </c>
      <c r="I12" s="168"/>
      <c r="J12" s="168"/>
      <c r="K12" s="168"/>
      <c r="L12" s="168"/>
      <c r="M12" s="168"/>
      <c r="N12" s="168"/>
      <c r="O12" s="168"/>
      <c r="P12" s="168"/>
      <c r="Q12" s="168"/>
      <c r="R12" s="168"/>
      <c r="S12" s="168"/>
    </row>
    <row r="13" spans="1:19" s="169" customFormat="1" x14ac:dyDescent="0.25">
      <c r="A13" s="320"/>
      <c r="B13" s="320"/>
      <c r="C13" s="320"/>
      <c r="D13" s="183">
        <v>0</v>
      </c>
      <c r="E13" s="366"/>
      <c r="F13" s="366"/>
      <c r="G13" s="366"/>
      <c r="H13" s="183">
        <v>0</v>
      </c>
      <c r="I13" s="168"/>
      <c r="J13" s="168"/>
      <c r="K13" s="168"/>
      <c r="L13" s="168"/>
      <c r="M13" s="168"/>
      <c r="N13" s="168"/>
      <c r="O13" s="168"/>
      <c r="P13" s="168"/>
      <c r="Q13" s="168"/>
      <c r="R13" s="168"/>
      <c r="S13" s="168"/>
    </row>
    <row r="14" spans="1:19" s="169" customFormat="1" x14ac:dyDescent="0.25">
      <c r="A14" s="390"/>
      <c r="B14" s="390"/>
      <c r="C14" s="390"/>
      <c r="D14" s="184">
        <v>0</v>
      </c>
      <c r="E14" s="391"/>
      <c r="F14" s="391"/>
      <c r="G14" s="391"/>
      <c r="H14" s="184">
        <v>0</v>
      </c>
      <c r="I14" s="168"/>
      <c r="J14" s="168"/>
      <c r="K14" s="168"/>
      <c r="L14" s="168"/>
      <c r="M14" s="168"/>
      <c r="N14" s="168"/>
      <c r="O14" s="168"/>
      <c r="P14" s="168"/>
      <c r="Q14" s="168"/>
      <c r="R14" s="168"/>
      <c r="S14" s="168"/>
    </row>
    <row r="15" spans="1:19" x14ac:dyDescent="0.25">
      <c r="A15" s="301" t="s">
        <v>1258</v>
      </c>
      <c r="B15" s="302"/>
      <c r="C15" s="302"/>
      <c r="D15" s="302"/>
      <c r="E15" s="302"/>
      <c r="F15" s="302"/>
      <c r="G15" s="302"/>
      <c r="H15" s="303"/>
    </row>
    <row r="16" spans="1:19" x14ac:dyDescent="0.25">
      <c r="A16" s="365"/>
      <c r="B16" s="357"/>
      <c r="C16" s="357" t="s">
        <v>1054</v>
      </c>
      <c r="D16" s="357"/>
      <c r="E16" s="357"/>
      <c r="F16" s="357"/>
      <c r="G16" s="357"/>
      <c r="H16" s="358"/>
    </row>
    <row r="17" spans="1:19" s="167" customFormat="1" ht="15" customHeight="1" x14ac:dyDescent="0.25">
      <c r="A17" s="170" t="s">
        <v>1259</v>
      </c>
      <c r="B17" s="153" t="s">
        <v>1229</v>
      </c>
      <c r="C17" s="357" t="s">
        <v>1227</v>
      </c>
      <c r="D17" s="357"/>
      <c r="E17" s="357"/>
      <c r="F17" s="357" t="s">
        <v>1228</v>
      </c>
      <c r="G17" s="357"/>
      <c r="H17" s="358"/>
      <c r="I17" s="166"/>
      <c r="J17" s="166"/>
      <c r="K17" s="166"/>
      <c r="L17" s="166"/>
      <c r="M17" s="166"/>
      <c r="N17" s="166"/>
      <c r="O17" s="166"/>
      <c r="P17" s="166"/>
      <c r="Q17" s="166"/>
      <c r="R17" s="166"/>
      <c r="S17" s="166"/>
    </row>
    <row r="18" spans="1:19" s="169" customFormat="1" x14ac:dyDescent="0.25">
      <c r="A18" s="171" t="s">
        <v>1048</v>
      </c>
      <c r="B18" s="182"/>
      <c r="C18" s="392">
        <v>0</v>
      </c>
      <c r="D18" s="393"/>
      <c r="E18" s="394"/>
      <c r="F18" s="392">
        <v>0</v>
      </c>
      <c r="G18" s="393"/>
      <c r="H18" s="394"/>
      <c r="I18" s="168"/>
      <c r="J18" s="168"/>
      <c r="K18" s="168"/>
      <c r="L18" s="168"/>
      <c r="M18" s="168"/>
      <c r="N18" s="168"/>
      <c r="O18" s="168"/>
      <c r="P18" s="168"/>
      <c r="Q18" s="168"/>
      <c r="R18" s="168"/>
      <c r="S18" s="168"/>
    </row>
    <row r="19" spans="1:19" s="169" customFormat="1" x14ac:dyDescent="0.25">
      <c r="A19" s="172" t="s">
        <v>1049</v>
      </c>
      <c r="B19" s="183"/>
      <c r="C19" s="387">
        <v>0</v>
      </c>
      <c r="D19" s="388"/>
      <c r="E19" s="389"/>
      <c r="F19" s="387">
        <v>0</v>
      </c>
      <c r="G19" s="388"/>
      <c r="H19" s="389"/>
      <c r="I19" s="168"/>
      <c r="J19" s="168"/>
      <c r="K19" s="168"/>
      <c r="L19" s="168"/>
      <c r="M19" s="168"/>
      <c r="N19" s="168"/>
      <c r="O19" s="168"/>
      <c r="P19" s="168"/>
      <c r="Q19" s="168"/>
      <c r="R19" s="168"/>
      <c r="S19" s="168"/>
    </row>
    <row r="20" spans="1:19" s="169" customFormat="1" x14ac:dyDescent="0.25">
      <c r="A20" s="172" t="s">
        <v>1050</v>
      </c>
      <c r="B20" s="183"/>
      <c r="C20" s="387">
        <v>0</v>
      </c>
      <c r="D20" s="388"/>
      <c r="E20" s="389"/>
      <c r="F20" s="387">
        <v>0</v>
      </c>
      <c r="G20" s="388"/>
      <c r="H20" s="389"/>
      <c r="I20" s="168"/>
      <c r="J20" s="168"/>
      <c r="K20" s="168"/>
      <c r="L20" s="168"/>
      <c r="M20" s="168"/>
      <c r="N20" s="168"/>
      <c r="O20" s="168"/>
      <c r="P20" s="168"/>
      <c r="Q20" s="168"/>
      <c r="R20" s="168"/>
      <c r="S20" s="168"/>
    </row>
    <row r="21" spans="1:19" s="169" customFormat="1" x14ac:dyDescent="0.25">
      <c r="A21" s="172" t="s">
        <v>1051</v>
      </c>
      <c r="B21" s="183"/>
      <c r="C21" s="387">
        <v>0</v>
      </c>
      <c r="D21" s="388"/>
      <c r="E21" s="389"/>
      <c r="F21" s="387">
        <v>0</v>
      </c>
      <c r="G21" s="388"/>
      <c r="H21" s="389"/>
      <c r="I21" s="168"/>
      <c r="J21" s="168"/>
      <c r="K21" s="168"/>
      <c r="L21" s="168"/>
      <c r="M21" s="168"/>
      <c r="N21" s="168"/>
      <c r="O21" s="168"/>
      <c r="P21" s="168"/>
      <c r="Q21" s="168"/>
      <c r="R21" s="168"/>
      <c r="S21" s="168"/>
    </row>
    <row r="22" spans="1:19" s="169" customFormat="1" x14ac:dyDescent="0.25">
      <c r="A22" s="172" t="s">
        <v>1052</v>
      </c>
      <c r="B22" s="183"/>
      <c r="C22" s="387">
        <v>0</v>
      </c>
      <c r="D22" s="388"/>
      <c r="E22" s="389"/>
      <c r="F22" s="387">
        <v>0</v>
      </c>
      <c r="G22" s="388"/>
      <c r="H22" s="389"/>
      <c r="I22" s="168"/>
      <c r="J22" s="168"/>
      <c r="K22" s="168"/>
      <c r="L22" s="168"/>
      <c r="M22" s="168"/>
      <c r="N22" s="168"/>
      <c r="O22" s="168"/>
      <c r="P22" s="168"/>
      <c r="Q22" s="168"/>
      <c r="R22" s="168"/>
      <c r="S22" s="168"/>
    </row>
    <row r="23" spans="1:19" s="169" customFormat="1" x14ac:dyDescent="0.25">
      <c r="A23" s="173" t="s">
        <v>1053</v>
      </c>
      <c r="B23" s="184"/>
      <c r="C23" s="395">
        <v>0</v>
      </c>
      <c r="D23" s="396"/>
      <c r="E23" s="397"/>
      <c r="F23" s="395">
        <v>0</v>
      </c>
      <c r="G23" s="396"/>
      <c r="H23" s="397"/>
      <c r="I23" s="168"/>
      <c r="J23" s="168"/>
      <c r="K23" s="168"/>
      <c r="L23" s="168"/>
      <c r="M23" s="168"/>
      <c r="N23" s="168"/>
      <c r="O23" s="168"/>
      <c r="P23" s="168"/>
      <c r="Q23" s="168"/>
      <c r="R23" s="168"/>
      <c r="S23" s="168"/>
    </row>
    <row r="24" spans="1:19" x14ac:dyDescent="0.25">
      <c r="A24" s="399"/>
      <c r="B24" s="400"/>
      <c r="C24" s="357" t="s">
        <v>1260</v>
      </c>
      <c r="D24" s="357"/>
      <c r="E24" s="357"/>
      <c r="F24" s="357"/>
      <c r="G24" s="357"/>
      <c r="H24" s="358"/>
    </row>
    <row r="25" spans="1:19" s="167" customFormat="1" ht="15" customHeight="1" x14ac:dyDescent="0.25">
      <c r="A25" s="170" t="s">
        <v>1261</v>
      </c>
      <c r="B25" s="153" t="s">
        <v>1229</v>
      </c>
      <c r="C25" s="357" t="s">
        <v>1227</v>
      </c>
      <c r="D25" s="357"/>
      <c r="E25" s="357"/>
      <c r="F25" s="357" t="s">
        <v>1228</v>
      </c>
      <c r="G25" s="357"/>
      <c r="H25" s="358"/>
      <c r="I25" s="166"/>
      <c r="J25" s="166"/>
      <c r="K25" s="166"/>
      <c r="L25" s="166"/>
      <c r="M25" s="166"/>
      <c r="N25" s="166"/>
      <c r="O25" s="166"/>
      <c r="P25" s="166"/>
      <c r="Q25" s="166"/>
      <c r="R25" s="166"/>
      <c r="S25" s="166"/>
    </row>
    <row r="26" spans="1:19" s="169" customFormat="1" x14ac:dyDescent="0.25">
      <c r="A26" s="171" t="s">
        <v>1103</v>
      </c>
      <c r="B26" s="185"/>
      <c r="C26" s="392">
        <v>0</v>
      </c>
      <c r="D26" s="393"/>
      <c r="E26" s="394"/>
      <c r="F26" s="392">
        <v>0</v>
      </c>
      <c r="G26" s="393"/>
      <c r="H26" s="394"/>
      <c r="I26" s="168"/>
      <c r="J26" s="168"/>
      <c r="K26" s="168"/>
      <c r="L26" s="168"/>
      <c r="M26" s="168"/>
      <c r="N26" s="168"/>
      <c r="O26" s="168"/>
      <c r="P26" s="168"/>
      <c r="Q26" s="168"/>
      <c r="R26" s="168"/>
      <c r="S26" s="168"/>
    </row>
    <row r="27" spans="1:19" s="169" customFormat="1" x14ac:dyDescent="0.25">
      <c r="A27" s="172" t="s">
        <v>1055</v>
      </c>
      <c r="B27" s="134"/>
      <c r="C27" s="387">
        <v>0</v>
      </c>
      <c r="D27" s="388"/>
      <c r="E27" s="389"/>
      <c r="F27" s="387">
        <v>0</v>
      </c>
      <c r="G27" s="388"/>
      <c r="H27" s="389"/>
      <c r="I27" s="168"/>
      <c r="J27" s="168"/>
      <c r="K27" s="168"/>
      <c r="L27" s="168"/>
      <c r="M27" s="168"/>
      <c r="N27" s="168"/>
      <c r="O27" s="168"/>
      <c r="P27" s="168"/>
      <c r="Q27" s="168"/>
      <c r="R27" s="168"/>
      <c r="S27" s="168"/>
    </row>
    <row r="28" spans="1:19" s="169" customFormat="1" x14ac:dyDescent="0.25">
      <c r="A28" s="172" t="s">
        <v>1056</v>
      </c>
      <c r="B28" s="134"/>
      <c r="C28" s="387">
        <v>0</v>
      </c>
      <c r="D28" s="388"/>
      <c r="E28" s="389"/>
      <c r="F28" s="387">
        <v>0</v>
      </c>
      <c r="G28" s="388"/>
      <c r="H28" s="389"/>
      <c r="I28" s="168"/>
      <c r="J28" s="168"/>
      <c r="K28" s="168"/>
      <c r="L28" s="168"/>
      <c r="M28" s="168"/>
      <c r="N28" s="168"/>
      <c r="O28" s="168"/>
      <c r="P28" s="168"/>
      <c r="Q28" s="168"/>
      <c r="R28" s="168"/>
      <c r="S28" s="168"/>
    </row>
    <row r="29" spans="1:19" s="169" customFormat="1" x14ac:dyDescent="0.25">
      <c r="A29" s="172" t="s">
        <v>1057</v>
      </c>
      <c r="B29" s="134"/>
      <c r="C29" s="387">
        <v>0</v>
      </c>
      <c r="D29" s="388"/>
      <c r="E29" s="389"/>
      <c r="F29" s="387">
        <v>0</v>
      </c>
      <c r="G29" s="388"/>
      <c r="H29" s="389"/>
      <c r="I29" s="168"/>
      <c r="J29" s="168"/>
      <c r="K29" s="168"/>
      <c r="L29" s="168"/>
      <c r="M29" s="168"/>
      <c r="N29" s="168"/>
      <c r="O29" s="168"/>
      <c r="P29" s="168"/>
      <c r="Q29" s="168"/>
      <c r="R29" s="168"/>
      <c r="S29" s="168"/>
    </row>
    <row r="30" spans="1:19" s="169" customFormat="1" x14ac:dyDescent="0.25">
      <c r="A30" s="172" t="s">
        <v>1058</v>
      </c>
      <c r="B30" s="134"/>
      <c r="C30" s="387">
        <v>0</v>
      </c>
      <c r="D30" s="388"/>
      <c r="E30" s="389"/>
      <c r="F30" s="387">
        <v>0</v>
      </c>
      <c r="G30" s="388"/>
      <c r="H30" s="389"/>
      <c r="I30" s="168"/>
      <c r="J30" s="168"/>
      <c r="K30" s="168"/>
      <c r="L30" s="168"/>
      <c r="M30" s="168"/>
      <c r="N30" s="168"/>
      <c r="O30" s="168"/>
      <c r="P30" s="168"/>
      <c r="Q30" s="168"/>
      <c r="R30" s="168"/>
      <c r="S30" s="168"/>
    </row>
    <row r="31" spans="1:19" ht="31.5" customHeight="1" x14ac:dyDescent="0.25">
      <c r="A31" s="405" t="s">
        <v>1262</v>
      </c>
      <c r="B31" s="406"/>
      <c r="C31" s="406"/>
      <c r="D31" s="406"/>
      <c r="E31" s="406"/>
      <c r="F31" s="406"/>
      <c r="G31" s="406"/>
      <c r="H31" s="407"/>
    </row>
    <row r="32" spans="1:19" ht="67.5" customHeight="1" x14ac:dyDescent="0.25">
      <c r="A32" s="364"/>
      <c r="B32" s="364"/>
      <c r="C32" s="364"/>
      <c r="D32" s="364"/>
      <c r="E32" s="364"/>
      <c r="F32" s="364"/>
      <c r="G32" s="364"/>
      <c r="H32" s="364"/>
    </row>
    <row r="33" spans="1:8" x14ac:dyDescent="0.25">
      <c r="A33" s="174"/>
      <c r="B33" s="163"/>
      <c r="C33" s="163"/>
      <c r="D33" s="163"/>
      <c r="E33" s="163"/>
      <c r="F33" s="141"/>
      <c r="G33" s="163"/>
      <c r="H33" s="175"/>
    </row>
    <row r="34" spans="1:8" x14ac:dyDescent="0.25">
      <c r="A34" s="154"/>
      <c r="B34" s="155"/>
      <c r="C34" s="155"/>
      <c r="D34" s="155"/>
      <c r="E34" s="155"/>
      <c r="F34" s="127"/>
      <c r="G34" s="155"/>
      <c r="H34" s="156"/>
    </row>
    <row r="35" spans="1:8" x14ac:dyDescent="0.25">
      <c r="A35" s="154"/>
      <c r="B35" s="155"/>
      <c r="C35" s="155"/>
      <c r="D35" s="155"/>
      <c r="E35" s="155"/>
      <c r="F35" s="127"/>
      <c r="G35" s="155"/>
      <c r="H35" s="156"/>
    </row>
    <row r="36" spans="1:8" x14ac:dyDescent="0.25">
      <c r="A36" s="176"/>
      <c r="B36" s="177"/>
      <c r="C36" s="177"/>
      <c r="D36" s="127"/>
      <c r="E36" s="127"/>
      <c r="F36" s="178"/>
      <c r="G36" s="178"/>
      <c r="H36" s="179"/>
    </row>
    <row r="37" spans="1:8" x14ac:dyDescent="0.2">
      <c r="A37" s="401" t="s">
        <v>16</v>
      </c>
      <c r="B37" s="402"/>
      <c r="C37" s="402"/>
      <c r="D37" s="131"/>
      <c r="E37" s="131"/>
      <c r="F37" s="403" t="s">
        <v>17</v>
      </c>
      <c r="G37" s="403"/>
      <c r="H37" s="404"/>
    </row>
    <row r="38" spans="1:8" s="164" customFormat="1" x14ac:dyDescent="0.25">
      <c r="B38" s="180"/>
      <c r="C38" s="127"/>
      <c r="D38" s="127"/>
      <c r="E38" s="127"/>
      <c r="H38" s="127"/>
    </row>
    <row r="39" spans="1:8" s="164" customFormat="1" x14ac:dyDescent="0.25">
      <c r="B39" s="180"/>
    </row>
    <row r="40" spans="1:8" s="164" customFormat="1" x14ac:dyDescent="0.25">
      <c r="B40" s="180"/>
    </row>
    <row r="41" spans="1:8" s="164" customFormat="1" x14ac:dyDescent="0.25">
      <c r="B41" s="180"/>
    </row>
    <row r="42" spans="1:8" s="164" customFormat="1" x14ac:dyDescent="0.25">
      <c r="B42" s="180"/>
    </row>
    <row r="43" spans="1:8" s="164" customFormat="1" x14ac:dyDescent="0.25">
      <c r="B43" s="180"/>
    </row>
    <row r="44" spans="1:8" s="164" customFormat="1" x14ac:dyDescent="0.25">
      <c r="B44" s="180"/>
    </row>
    <row r="45" spans="1:8" s="164" customFormat="1" x14ac:dyDescent="0.25">
      <c r="B45" s="180"/>
    </row>
    <row r="46" spans="1:8" s="164" customFormat="1" x14ac:dyDescent="0.25">
      <c r="B46" s="180"/>
    </row>
    <row r="47" spans="1:8" s="164" customFormat="1" x14ac:dyDescent="0.25">
      <c r="B47" s="180"/>
    </row>
    <row r="48" spans="1:8" s="164" customFormat="1" x14ac:dyDescent="0.25">
      <c r="B48" s="180"/>
    </row>
    <row r="49" spans="2:2" s="164" customFormat="1" x14ac:dyDescent="0.25">
      <c r="B49" s="180"/>
    </row>
    <row r="50" spans="2:2" s="164" customFormat="1" x14ac:dyDescent="0.25">
      <c r="B50" s="180"/>
    </row>
    <row r="51" spans="2:2" s="164" customFormat="1" x14ac:dyDescent="0.25">
      <c r="B51" s="180"/>
    </row>
    <row r="52" spans="2:2" s="164" customFormat="1" x14ac:dyDescent="0.25">
      <c r="B52" s="180"/>
    </row>
    <row r="53" spans="2:2" s="164" customFormat="1" x14ac:dyDescent="0.25">
      <c r="B53" s="180"/>
    </row>
    <row r="54" spans="2:2" s="164" customFormat="1" x14ac:dyDescent="0.25">
      <c r="B54" s="180"/>
    </row>
    <row r="55" spans="2:2" s="164" customFormat="1" x14ac:dyDescent="0.25">
      <c r="B55" s="180"/>
    </row>
    <row r="56" spans="2:2" s="164" customFormat="1" x14ac:dyDescent="0.25">
      <c r="B56" s="180"/>
    </row>
    <row r="57" spans="2:2" s="164" customFormat="1" x14ac:dyDescent="0.25">
      <c r="B57" s="180"/>
    </row>
    <row r="58" spans="2:2" s="164" customFormat="1" x14ac:dyDescent="0.25">
      <c r="B58" s="180"/>
    </row>
    <row r="59" spans="2:2" s="164" customFormat="1" x14ac:dyDescent="0.25">
      <c r="B59" s="180"/>
    </row>
    <row r="60" spans="2:2" s="164" customFormat="1" x14ac:dyDescent="0.25">
      <c r="B60" s="180"/>
    </row>
    <row r="61" spans="2:2" s="164" customFormat="1" x14ac:dyDescent="0.25">
      <c r="B61" s="180"/>
    </row>
    <row r="62" spans="2:2" s="164" customFormat="1" x14ac:dyDescent="0.25">
      <c r="B62" s="180"/>
    </row>
    <row r="63" spans="2:2" s="164" customFormat="1" x14ac:dyDescent="0.25">
      <c r="B63" s="180"/>
    </row>
    <row r="64" spans="2:2" s="164" customFormat="1" x14ac:dyDescent="0.25">
      <c r="B64" s="180"/>
    </row>
    <row r="65" spans="2:2" s="164" customFormat="1" x14ac:dyDescent="0.25">
      <c r="B65" s="180"/>
    </row>
    <row r="66" spans="2:2" s="164" customFormat="1" x14ac:dyDescent="0.25">
      <c r="B66" s="180"/>
    </row>
    <row r="67" spans="2:2" s="164" customFormat="1" x14ac:dyDescent="0.25">
      <c r="B67" s="180"/>
    </row>
    <row r="68" spans="2:2" s="164" customFormat="1" x14ac:dyDescent="0.25">
      <c r="B68" s="180"/>
    </row>
    <row r="69" spans="2:2" s="164" customFormat="1" x14ac:dyDescent="0.25">
      <c r="B69" s="180"/>
    </row>
    <row r="70" spans="2:2" s="164" customFormat="1" x14ac:dyDescent="0.25">
      <c r="B70" s="180"/>
    </row>
    <row r="71" spans="2:2" s="164" customFormat="1" x14ac:dyDescent="0.25">
      <c r="B71" s="180"/>
    </row>
    <row r="72" spans="2:2" s="164" customFormat="1" x14ac:dyDescent="0.25">
      <c r="B72" s="180"/>
    </row>
    <row r="73" spans="2:2" s="164" customFormat="1" x14ac:dyDescent="0.25">
      <c r="B73" s="180"/>
    </row>
    <row r="74" spans="2:2" s="164" customFormat="1" x14ac:dyDescent="0.25">
      <c r="B74" s="180"/>
    </row>
    <row r="75" spans="2:2" s="164" customFormat="1" x14ac:dyDescent="0.25">
      <c r="B75" s="180"/>
    </row>
    <row r="76" spans="2:2" s="164" customFormat="1" x14ac:dyDescent="0.25">
      <c r="B76" s="180"/>
    </row>
    <row r="77" spans="2:2" s="164" customFormat="1" x14ac:dyDescent="0.25">
      <c r="B77" s="180"/>
    </row>
    <row r="78" spans="2:2" s="164" customFormat="1" x14ac:dyDescent="0.25">
      <c r="B78" s="180"/>
    </row>
    <row r="79" spans="2:2" s="164" customFormat="1" x14ac:dyDescent="0.25">
      <c r="B79" s="180"/>
    </row>
    <row r="80" spans="2:2" s="164" customFormat="1" x14ac:dyDescent="0.25">
      <c r="B80" s="180"/>
    </row>
    <row r="81" spans="2:2" s="164" customFormat="1" x14ac:dyDescent="0.25">
      <c r="B81" s="180"/>
    </row>
    <row r="82" spans="2:2" s="164" customFormat="1" x14ac:dyDescent="0.25">
      <c r="B82" s="180"/>
    </row>
    <row r="83" spans="2:2" s="164" customFormat="1" x14ac:dyDescent="0.25">
      <c r="B83" s="180"/>
    </row>
    <row r="84" spans="2:2" s="164" customFormat="1" x14ac:dyDescent="0.25">
      <c r="B84" s="180"/>
    </row>
    <row r="85" spans="2:2" s="164" customFormat="1" x14ac:dyDescent="0.25">
      <c r="B85" s="180"/>
    </row>
    <row r="86" spans="2:2" s="164" customFormat="1" x14ac:dyDescent="0.25">
      <c r="B86" s="180"/>
    </row>
    <row r="87" spans="2:2" s="164" customFormat="1" x14ac:dyDescent="0.25">
      <c r="B87" s="180"/>
    </row>
    <row r="88" spans="2:2" s="164" customFormat="1" x14ac:dyDescent="0.25">
      <c r="B88" s="180"/>
    </row>
    <row r="89" spans="2:2" s="164" customFormat="1" x14ac:dyDescent="0.25">
      <c r="B89" s="180"/>
    </row>
    <row r="90" spans="2:2" s="164" customFormat="1" x14ac:dyDescent="0.25">
      <c r="B90" s="180"/>
    </row>
    <row r="91" spans="2:2" s="164" customFormat="1" x14ac:dyDescent="0.25">
      <c r="B91" s="180"/>
    </row>
    <row r="92" spans="2:2" s="164" customFormat="1" x14ac:dyDescent="0.25">
      <c r="B92" s="180"/>
    </row>
    <row r="93" spans="2:2" s="164" customFormat="1" x14ac:dyDescent="0.25">
      <c r="B93" s="180"/>
    </row>
    <row r="94" spans="2:2" s="164" customFormat="1" x14ac:dyDescent="0.25">
      <c r="B94" s="180"/>
    </row>
    <row r="95" spans="2:2" s="164" customFormat="1" x14ac:dyDescent="0.25">
      <c r="B95" s="180"/>
    </row>
    <row r="96" spans="2:2" s="164" customFormat="1" x14ac:dyDescent="0.25">
      <c r="B96" s="180"/>
    </row>
    <row r="97" spans="2:2" s="164" customFormat="1" x14ac:dyDescent="0.25">
      <c r="B97" s="180"/>
    </row>
    <row r="98" spans="2:2" s="164" customFormat="1" x14ac:dyDescent="0.25">
      <c r="B98" s="180"/>
    </row>
    <row r="99" spans="2:2" s="164" customFormat="1" x14ac:dyDescent="0.25">
      <c r="B99" s="180"/>
    </row>
    <row r="100" spans="2:2" s="164" customFormat="1" x14ac:dyDescent="0.25">
      <c r="B100" s="180"/>
    </row>
    <row r="101" spans="2:2" s="164" customFormat="1" x14ac:dyDescent="0.25">
      <c r="B101" s="180"/>
    </row>
    <row r="102" spans="2:2" s="164" customFormat="1" x14ac:dyDescent="0.25">
      <c r="B102" s="180"/>
    </row>
    <row r="103" spans="2:2" s="164" customFormat="1" x14ac:dyDescent="0.25">
      <c r="B103" s="180"/>
    </row>
    <row r="104" spans="2:2" s="164" customFormat="1" x14ac:dyDescent="0.25">
      <c r="B104" s="180"/>
    </row>
    <row r="105" spans="2:2" s="164" customFormat="1" x14ac:dyDescent="0.25">
      <c r="B105" s="180"/>
    </row>
    <row r="106" spans="2:2" s="164" customFormat="1" x14ac:dyDescent="0.25">
      <c r="B106" s="180"/>
    </row>
    <row r="107" spans="2:2" s="164" customFormat="1" x14ac:dyDescent="0.25">
      <c r="B107" s="180"/>
    </row>
    <row r="108" spans="2:2" s="164" customFormat="1" x14ac:dyDescent="0.25">
      <c r="B108" s="180"/>
    </row>
    <row r="109" spans="2:2" s="164" customFormat="1" x14ac:dyDescent="0.25">
      <c r="B109" s="180"/>
    </row>
    <row r="110" spans="2:2" s="164" customFormat="1" x14ac:dyDescent="0.25">
      <c r="B110" s="180"/>
    </row>
    <row r="111" spans="2:2" s="164" customFormat="1" x14ac:dyDescent="0.25">
      <c r="B111" s="180"/>
    </row>
    <row r="112" spans="2:2" s="164" customFormat="1" x14ac:dyDescent="0.25">
      <c r="B112" s="180"/>
    </row>
    <row r="113" spans="2:2" s="164" customFormat="1" x14ac:dyDescent="0.25">
      <c r="B113" s="180"/>
    </row>
    <row r="114" spans="2:2" s="164" customFormat="1" x14ac:dyDescent="0.25">
      <c r="B114" s="180"/>
    </row>
  </sheetData>
  <sheetProtection password="C71F" sheet="1" objects="1" scenarios="1"/>
  <dataConsolidate/>
  <mergeCells count="53">
    <mergeCell ref="A24:B24"/>
    <mergeCell ref="A37:C37"/>
    <mergeCell ref="F37:H37"/>
    <mergeCell ref="C24:H24"/>
    <mergeCell ref="A15:H15"/>
    <mergeCell ref="A31:H31"/>
    <mergeCell ref="A32:H32"/>
    <mergeCell ref="F19:H19"/>
    <mergeCell ref="F20:H20"/>
    <mergeCell ref="F21:H21"/>
    <mergeCell ref="F22:H22"/>
    <mergeCell ref="F23:H23"/>
    <mergeCell ref="C19:E19"/>
    <mergeCell ref="C20:E20"/>
    <mergeCell ref="C21:E21"/>
    <mergeCell ref="C22:E22"/>
    <mergeCell ref="C23:E23"/>
    <mergeCell ref="C25:E25"/>
    <mergeCell ref="A4:H4"/>
    <mergeCell ref="A5:H5"/>
    <mergeCell ref="A6:H6"/>
    <mergeCell ref="F17:H17"/>
    <mergeCell ref="C18:E18"/>
    <mergeCell ref="F18:H18"/>
    <mergeCell ref="C17:E17"/>
    <mergeCell ref="C16:H16"/>
    <mergeCell ref="A7:H7"/>
    <mergeCell ref="A16:B16"/>
    <mergeCell ref="F25:H25"/>
    <mergeCell ref="E9:G9"/>
    <mergeCell ref="E10:G10"/>
    <mergeCell ref="E11:G11"/>
    <mergeCell ref="C29:E29"/>
    <mergeCell ref="F29:H29"/>
    <mergeCell ref="C30:E30"/>
    <mergeCell ref="F30:H30"/>
    <mergeCell ref="A12:C12"/>
    <mergeCell ref="A13:C13"/>
    <mergeCell ref="A14:C14"/>
    <mergeCell ref="E12:G12"/>
    <mergeCell ref="E13:G13"/>
    <mergeCell ref="E14:G14"/>
    <mergeCell ref="C26:E26"/>
    <mergeCell ref="F26:H26"/>
    <mergeCell ref="C27:E27"/>
    <mergeCell ref="F27:H27"/>
    <mergeCell ref="C28:E28"/>
    <mergeCell ref="F28:H28"/>
    <mergeCell ref="A8:C8"/>
    <mergeCell ref="E8:G8"/>
    <mergeCell ref="A9:C9"/>
    <mergeCell ref="A10:C10"/>
    <mergeCell ref="A11:C11"/>
  </mergeCells>
  <pageMargins left="0.7" right="0.7" top="0.75" bottom="0.75" header="0.3" footer="0.3"/>
  <pageSetup paperSize="9" scale="74" orientation="portrait" horizontalDpi="4294967295" verticalDpi="4294967295"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3"/>
  <sheetViews>
    <sheetView zoomScale="89" zoomScaleNormal="89" workbookViewId="0">
      <selection activeCell="D18" sqref="D18"/>
    </sheetView>
  </sheetViews>
  <sheetFormatPr baseColWidth="10" defaultColWidth="9.140625" defaultRowHeight="16.5" x14ac:dyDescent="0.3"/>
  <cols>
    <col min="1" max="1" width="16.7109375" style="4" customWidth="1"/>
    <col min="2" max="2" width="33.140625" style="4" customWidth="1"/>
    <col min="3" max="3" width="16.5703125" style="4" customWidth="1"/>
    <col min="4" max="4" width="15.5703125" style="39" customWidth="1"/>
    <col min="5" max="5" width="26.140625" style="4" customWidth="1"/>
    <col min="6" max="6" width="25.28515625" style="4" customWidth="1"/>
    <col min="7" max="40" width="10.7109375" style="38" customWidth="1"/>
    <col min="41" max="1024" width="10.7109375" style="4" customWidth="1"/>
    <col min="1025" max="16384" width="9.140625" style="4"/>
  </cols>
  <sheetData>
    <row r="1" spans="1:40" x14ac:dyDescent="0.3">
      <c r="A1" s="43"/>
      <c r="B1" s="44"/>
      <c r="C1" s="44"/>
      <c r="D1" s="52"/>
      <c r="E1" s="44"/>
      <c r="F1" s="45"/>
    </row>
    <row r="2" spans="1:40" x14ac:dyDescent="0.3">
      <c r="A2" s="46"/>
      <c r="B2" s="5"/>
      <c r="C2" s="5"/>
      <c r="D2" s="40"/>
      <c r="E2" s="10"/>
      <c r="F2" s="47"/>
    </row>
    <row r="3" spans="1:40" x14ac:dyDescent="0.3">
      <c r="A3" s="46"/>
      <c r="B3" s="5"/>
      <c r="C3" s="5"/>
      <c r="D3" s="41"/>
      <c r="E3" s="5"/>
      <c r="F3" s="47"/>
    </row>
    <row r="4" spans="1:40" x14ac:dyDescent="0.3">
      <c r="A4" s="306"/>
      <c r="B4" s="307"/>
      <c r="C4" s="307"/>
      <c r="D4" s="307"/>
      <c r="E4" s="307"/>
      <c r="F4" s="308"/>
    </row>
    <row r="5" spans="1:40" x14ac:dyDescent="0.3">
      <c r="A5" s="306"/>
      <c r="B5" s="307"/>
      <c r="C5" s="307"/>
      <c r="D5" s="307"/>
      <c r="E5" s="307"/>
      <c r="F5" s="308"/>
    </row>
    <row r="6" spans="1:40" ht="18" customHeight="1" x14ac:dyDescent="0.3">
      <c r="A6" s="421" t="s">
        <v>1240</v>
      </c>
      <c r="B6" s="422"/>
      <c r="C6" s="422"/>
      <c r="D6" s="422"/>
      <c r="E6" s="422"/>
      <c r="F6" s="423"/>
    </row>
    <row r="7" spans="1:40" x14ac:dyDescent="0.3">
      <c r="A7" s="424" t="s">
        <v>1264</v>
      </c>
      <c r="B7" s="425"/>
      <c r="C7" s="425"/>
      <c r="D7" s="425"/>
      <c r="E7" s="425"/>
      <c r="F7" s="426"/>
    </row>
    <row r="8" spans="1:40" s="8" customFormat="1" ht="14.25" x14ac:dyDescent="0.2">
      <c r="A8" s="427" t="s">
        <v>1230</v>
      </c>
      <c r="B8" s="428"/>
      <c r="C8" s="220" t="s">
        <v>1236</v>
      </c>
      <c r="D8" s="220" t="s">
        <v>1047</v>
      </c>
      <c r="E8" s="220" t="s">
        <v>1104</v>
      </c>
      <c r="F8" s="115" t="s">
        <v>1060</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1:40" s="9" customFormat="1" x14ac:dyDescent="0.3">
      <c r="A9" s="414">
        <f>'1.Identificación'!A28:F28</f>
        <v>0</v>
      </c>
      <c r="B9" s="415"/>
      <c r="C9" s="106">
        <f>'1.Identificación'!G28</f>
        <v>0</v>
      </c>
      <c r="D9" s="233">
        <v>0</v>
      </c>
      <c r="E9" s="186">
        <v>0</v>
      </c>
      <c r="F9" s="231">
        <f>D9*E9</f>
        <v>0</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row>
    <row r="10" spans="1:40" s="9" customFormat="1" x14ac:dyDescent="0.3">
      <c r="A10" s="414">
        <f>'1.Identificación'!A29:F29</f>
        <v>0</v>
      </c>
      <c r="B10" s="415"/>
      <c r="C10" s="106">
        <f>'1.Identificación'!G29</f>
        <v>0</v>
      </c>
      <c r="D10" s="233">
        <v>0</v>
      </c>
      <c r="E10" s="186">
        <v>0</v>
      </c>
      <c r="F10" s="231">
        <f t="shared" ref="F10:F14" si="0">D10*E10</f>
        <v>0</v>
      </c>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row>
    <row r="11" spans="1:40" s="9" customFormat="1" x14ac:dyDescent="0.3">
      <c r="A11" s="414">
        <f>'1.Identificación'!A30:F30</f>
        <v>0</v>
      </c>
      <c r="B11" s="415"/>
      <c r="C11" s="106">
        <f>'1.Identificación'!G30</f>
        <v>0</v>
      </c>
      <c r="D11" s="233">
        <v>0</v>
      </c>
      <c r="E11" s="186">
        <v>0</v>
      </c>
      <c r="F11" s="231">
        <f t="shared" si="0"/>
        <v>0</v>
      </c>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row>
    <row r="12" spans="1:40" s="9" customFormat="1" x14ac:dyDescent="0.3">
      <c r="A12" s="414">
        <f>'1.Identificación'!A31:F31</f>
        <v>0</v>
      </c>
      <c r="B12" s="415"/>
      <c r="C12" s="106">
        <f>'1.Identificación'!G31</f>
        <v>0</v>
      </c>
      <c r="D12" s="233">
        <v>0</v>
      </c>
      <c r="E12" s="186">
        <v>0</v>
      </c>
      <c r="F12" s="231">
        <f t="shared" si="0"/>
        <v>0</v>
      </c>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pans="1:40" s="9" customFormat="1" x14ac:dyDescent="0.3">
      <c r="A13" s="414">
        <f>'1.Identificación'!A32:F32</f>
        <v>0</v>
      </c>
      <c r="B13" s="415"/>
      <c r="C13" s="106">
        <f>'1.Identificación'!G32</f>
        <v>0</v>
      </c>
      <c r="D13" s="233">
        <v>0</v>
      </c>
      <c r="E13" s="186">
        <v>0</v>
      </c>
      <c r="F13" s="231">
        <f t="shared" si="0"/>
        <v>0</v>
      </c>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row>
    <row r="14" spans="1:40" s="9" customFormat="1" x14ac:dyDescent="0.3">
      <c r="A14" s="414">
        <f>'1.Identificación'!A33:F33</f>
        <v>0</v>
      </c>
      <c r="B14" s="415"/>
      <c r="C14" s="106">
        <f>'1.Identificación'!G33</f>
        <v>0</v>
      </c>
      <c r="D14" s="233">
        <v>0</v>
      </c>
      <c r="E14" s="186">
        <v>0</v>
      </c>
      <c r="F14" s="231">
        <f t="shared" si="0"/>
        <v>0</v>
      </c>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row>
    <row r="15" spans="1:40" s="9" customFormat="1" x14ac:dyDescent="0.3">
      <c r="A15" s="416" t="s">
        <v>1106</v>
      </c>
      <c r="B15" s="417"/>
      <c r="C15" s="417"/>
      <c r="D15" s="417"/>
      <c r="E15" s="417"/>
      <c r="F15" s="234">
        <f>SUM(F9:F14)</f>
        <v>0</v>
      </c>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row>
    <row r="16" spans="1:40" x14ac:dyDescent="0.3">
      <c r="A16" s="418" t="s">
        <v>1061</v>
      </c>
      <c r="B16" s="419"/>
      <c r="C16" s="419"/>
      <c r="D16" s="419"/>
      <c r="E16" s="419"/>
      <c r="F16" s="420"/>
    </row>
    <row r="17" spans="1:40" s="8" customFormat="1" ht="14.25" x14ac:dyDescent="0.2">
      <c r="A17" s="412" t="s">
        <v>1230</v>
      </c>
      <c r="B17" s="413"/>
      <c r="C17" s="219" t="s">
        <v>1059</v>
      </c>
      <c r="D17" s="219" t="s">
        <v>1047</v>
      </c>
      <c r="E17" s="219" t="s">
        <v>1104</v>
      </c>
      <c r="F17" s="116" t="s">
        <v>1060</v>
      </c>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row>
    <row r="18" spans="1:40" s="9" customFormat="1" x14ac:dyDescent="0.3">
      <c r="A18" s="408">
        <f>'2.Proyecto'!A15:F15</f>
        <v>0</v>
      </c>
      <c r="B18" s="409"/>
      <c r="C18" s="106">
        <f>'2.Proyecto'!G15</f>
        <v>0</v>
      </c>
      <c r="D18" s="233">
        <v>0</v>
      </c>
      <c r="E18" s="233">
        <v>0</v>
      </c>
      <c r="F18" s="231">
        <f>D18*E18</f>
        <v>0</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row>
    <row r="19" spans="1:40" s="9" customFormat="1" x14ac:dyDescent="0.3">
      <c r="A19" s="408">
        <f>'2.Proyecto'!A16:F16</f>
        <v>0</v>
      </c>
      <c r="B19" s="409"/>
      <c r="C19" s="106">
        <f>'2.Proyecto'!G16</f>
        <v>0</v>
      </c>
      <c r="D19" s="233">
        <v>0</v>
      </c>
      <c r="E19" s="233">
        <v>0</v>
      </c>
      <c r="F19" s="231">
        <f t="shared" ref="F19:F23" si="1">D19*E19</f>
        <v>0</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row>
    <row r="20" spans="1:40" s="9" customFormat="1" x14ac:dyDescent="0.3">
      <c r="A20" s="408">
        <f>'2.Proyecto'!A17:F17</f>
        <v>0</v>
      </c>
      <c r="B20" s="409"/>
      <c r="C20" s="106">
        <f>'2.Proyecto'!G17</f>
        <v>0</v>
      </c>
      <c r="D20" s="233">
        <v>0</v>
      </c>
      <c r="E20" s="233">
        <v>0</v>
      </c>
      <c r="F20" s="231">
        <f t="shared" si="1"/>
        <v>0</v>
      </c>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row>
    <row r="21" spans="1:40" s="9" customFormat="1" x14ac:dyDescent="0.3">
      <c r="A21" s="408">
        <f>'2.Proyecto'!A18:F18</f>
        <v>0</v>
      </c>
      <c r="B21" s="409"/>
      <c r="C21" s="106">
        <f>'2.Proyecto'!G18</f>
        <v>0</v>
      </c>
      <c r="D21" s="233">
        <v>0</v>
      </c>
      <c r="E21" s="233">
        <v>0</v>
      </c>
      <c r="F21" s="231">
        <f t="shared" si="1"/>
        <v>0</v>
      </c>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pans="1:40" s="9" customFormat="1" x14ac:dyDescent="0.3">
      <c r="A22" s="408">
        <f>'2.Proyecto'!A19:F19</f>
        <v>0</v>
      </c>
      <c r="B22" s="409"/>
      <c r="C22" s="106">
        <f>'2.Proyecto'!G19</f>
        <v>0</v>
      </c>
      <c r="D22" s="233">
        <v>0</v>
      </c>
      <c r="E22" s="233">
        <v>0</v>
      </c>
      <c r="F22" s="231">
        <f t="shared" si="1"/>
        <v>0</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row>
    <row r="23" spans="1:40" s="9" customFormat="1" x14ac:dyDescent="0.3">
      <c r="A23" s="408">
        <f>'2.Proyecto'!A20:F20</f>
        <v>0</v>
      </c>
      <c r="B23" s="409"/>
      <c r="C23" s="106">
        <f>'2.Proyecto'!G20</f>
        <v>0</v>
      </c>
      <c r="D23" s="233">
        <v>0</v>
      </c>
      <c r="E23" s="233">
        <v>0</v>
      </c>
      <c r="F23" s="231">
        <f t="shared" si="1"/>
        <v>0</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row>
    <row r="24" spans="1:40" s="9" customFormat="1" x14ac:dyDescent="0.3">
      <c r="A24" s="416" t="s">
        <v>1107</v>
      </c>
      <c r="B24" s="417"/>
      <c r="C24" s="417"/>
      <c r="D24" s="417"/>
      <c r="E24" s="417"/>
      <c r="F24" s="113">
        <f>SUM(F18:F23)</f>
        <v>0</v>
      </c>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row>
    <row r="25" spans="1:40" x14ac:dyDescent="0.3">
      <c r="A25" s="418" t="s">
        <v>1062</v>
      </c>
      <c r="B25" s="419"/>
      <c r="C25" s="419"/>
      <c r="D25" s="419"/>
      <c r="E25" s="419"/>
      <c r="F25" s="420"/>
    </row>
    <row r="26" spans="1:40" s="8" customFormat="1" ht="14.25" x14ac:dyDescent="0.2">
      <c r="A26" s="412" t="s">
        <v>1230</v>
      </c>
      <c r="B26" s="413"/>
      <c r="C26" s="219" t="s">
        <v>1059</v>
      </c>
      <c r="D26" s="219" t="s">
        <v>1047</v>
      </c>
      <c r="E26" s="219" t="s">
        <v>1104</v>
      </c>
      <c r="F26" s="116" t="s">
        <v>1060</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row>
    <row r="27" spans="1:40" s="9" customFormat="1" x14ac:dyDescent="0.3">
      <c r="A27" s="408">
        <f>A18</f>
        <v>0</v>
      </c>
      <c r="B27" s="409"/>
      <c r="C27" s="106">
        <f>C18</f>
        <v>0</v>
      </c>
      <c r="D27" s="291">
        <f>D18</f>
        <v>0</v>
      </c>
      <c r="E27" s="291">
        <f>E18</f>
        <v>0</v>
      </c>
      <c r="F27" s="231">
        <f>D27*E27</f>
        <v>0</v>
      </c>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row>
    <row r="28" spans="1:40" s="9" customFormat="1" x14ac:dyDescent="0.3">
      <c r="A28" s="408">
        <f t="shared" ref="A28:A32" si="2">A19</f>
        <v>0</v>
      </c>
      <c r="B28" s="409"/>
      <c r="C28" s="106">
        <f t="shared" ref="C28:E32" si="3">C19</f>
        <v>0</v>
      </c>
      <c r="D28" s="291">
        <f t="shared" si="3"/>
        <v>0</v>
      </c>
      <c r="E28" s="291">
        <f t="shared" si="3"/>
        <v>0</v>
      </c>
      <c r="F28" s="231">
        <f t="shared" ref="F28:F32" si="4">D28*E28</f>
        <v>0</v>
      </c>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row>
    <row r="29" spans="1:40" s="9" customFormat="1" x14ac:dyDescent="0.3">
      <c r="A29" s="408">
        <f t="shared" si="2"/>
        <v>0</v>
      </c>
      <c r="B29" s="409"/>
      <c r="C29" s="106">
        <f t="shared" si="3"/>
        <v>0</v>
      </c>
      <c r="D29" s="291">
        <f t="shared" si="3"/>
        <v>0</v>
      </c>
      <c r="E29" s="291">
        <f t="shared" si="3"/>
        <v>0</v>
      </c>
      <c r="F29" s="231">
        <f t="shared" si="4"/>
        <v>0</v>
      </c>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row>
    <row r="30" spans="1:40" s="9" customFormat="1" x14ac:dyDescent="0.3">
      <c r="A30" s="408">
        <f t="shared" si="2"/>
        <v>0</v>
      </c>
      <c r="B30" s="409"/>
      <c r="C30" s="106">
        <f t="shared" si="3"/>
        <v>0</v>
      </c>
      <c r="D30" s="291">
        <f t="shared" si="3"/>
        <v>0</v>
      </c>
      <c r="E30" s="291">
        <f t="shared" si="3"/>
        <v>0</v>
      </c>
      <c r="F30" s="231">
        <f t="shared" si="4"/>
        <v>0</v>
      </c>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row>
    <row r="31" spans="1:40" s="9" customFormat="1" x14ac:dyDescent="0.3">
      <c r="A31" s="408">
        <f t="shared" si="2"/>
        <v>0</v>
      </c>
      <c r="B31" s="409"/>
      <c r="C31" s="106">
        <f t="shared" si="3"/>
        <v>0</v>
      </c>
      <c r="D31" s="291">
        <f t="shared" si="3"/>
        <v>0</v>
      </c>
      <c r="E31" s="291">
        <f t="shared" si="3"/>
        <v>0</v>
      </c>
      <c r="F31" s="231">
        <f t="shared" si="4"/>
        <v>0</v>
      </c>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row>
    <row r="32" spans="1:40" s="9" customFormat="1" x14ac:dyDescent="0.3">
      <c r="A32" s="408">
        <f t="shared" si="2"/>
        <v>0</v>
      </c>
      <c r="B32" s="409"/>
      <c r="C32" s="106">
        <f t="shared" si="3"/>
        <v>0</v>
      </c>
      <c r="D32" s="291">
        <f t="shared" si="3"/>
        <v>0</v>
      </c>
      <c r="E32" s="291">
        <f t="shared" si="3"/>
        <v>0</v>
      </c>
      <c r="F32" s="231">
        <f t="shared" si="4"/>
        <v>0</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row>
    <row r="33" spans="1:40" s="9" customFormat="1" x14ac:dyDescent="0.3">
      <c r="A33" s="416" t="s">
        <v>1108</v>
      </c>
      <c r="B33" s="417"/>
      <c r="C33" s="417"/>
      <c r="D33" s="417"/>
      <c r="E33" s="417"/>
      <c r="F33" s="113">
        <f>SUM(F27:F32)</f>
        <v>0</v>
      </c>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row>
    <row r="34" spans="1:40" x14ac:dyDescent="0.3">
      <c r="A34" s="418" t="s">
        <v>1063</v>
      </c>
      <c r="B34" s="419"/>
      <c r="C34" s="419"/>
      <c r="D34" s="419"/>
      <c r="E34" s="419"/>
      <c r="F34" s="420"/>
    </row>
    <row r="35" spans="1:40" s="8" customFormat="1" ht="14.25" x14ac:dyDescent="0.2">
      <c r="A35" s="412" t="s">
        <v>1230</v>
      </c>
      <c r="B35" s="413"/>
      <c r="C35" s="219" t="s">
        <v>1059</v>
      </c>
      <c r="D35" s="219" t="s">
        <v>1047</v>
      </c>
      <c r="E35" s="219" t="s">
        <v>1104</v>
      </c>
      <c r="F35" s="116" t="s">
        <v>1060</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row>
    <row r="36" spans="1:40" s="9" customFormat="1" x14ac:dyDescent="0.3">
      <c r="A36" s="408">
        <f>A27</f>
        <v>0</v>
      </c>
      <c r="B36" s="409"/>
      <c r="C36" s="106">
        <f>C27</f>
        <v>0</v>
      </c>
      <c r="D36" s="291">
        <f>D27</f>
        <v>0</v>
      </c>
      <c r="E36" s="291">
        <f>E27</f>
        <v>0</v>
      </c>
      <c r="F36" s="231">
        <f>D36*E36</f>
        <v>0</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row>
    <row r="37" spans="1:40" s="9" customFormat="1" x14ac:dyDescent="0.3">
      <c r="A37" s="408">
        <f t="shared" ref="A37:A41" si="5">A28</f>
        <v>0</v>
      </c>
      <c r="B37" s="409"/>
      <c r="C37" s="106">
        <f t="shared" ref="C37:E41" si="6">C28</f>
        <v>0</v>
      </c>
      <c r="D37" s="291">
        <f t="shared" si="6"/>
        <v>0</v>
      </c>
      <c r="E37" s="291">
        <f t="shared" si="6"/>
        <v>0</v>
      </c>
      <c r="F37" s="231">
        <f t="shared" ref="F37:F41" si="7">D37*E37</f>
        <v>0</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row>
    <row r="38" spans="1:40" s="9" customFormat="1" x14ac:dyDescent="0.3">
      <c r="A38" s="408">
        <f t="shared" si="5"/>
        <v>0</v>
      </c>
      <c r="B38" s="409"/>
      <c r="C38" s="106">
        <f t="shared" si="6"/>
        <v>0</v>
      </c>
      <c r="D38" s="291">
        <f t="shared" si="6"/>
        <v>0</v>
      </c>
      <c r="E38" s="291">
        <f t="shared" si="6"/>
        <v>0</v>
      </c>
      <c r="F38" s="231">
        <f t="shared" si="7"/>
        <v>0</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row>
    <row r="39" spans="1:40" s="9" customFormat="1" x14ac:dyDescent="0.3">
      <c r="A39" s="414">
        <f t="shared" si="5"/>
        <v>0</v>
      </c>
      <c r="B39" s="415"/>
      <c r="C39" s="106">
        <f t="shared" si="6"/>
        <v>0</v>
      </c>
      <c r="D39" s="291">
        <f t="shared" si="6"/>
        <v>0</v>
      </c>
      <c r="E39" s="291">
        <f t="shared" si="6"/>
        <v>0</v>
      </c>
      <c r="F39" s="231">
        <f t="shared" si="7"/>
        <v>0</v>
      </c>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row>
    <row r="40" spans="1:40" s="9" customFormat="1" x14ac:dyDescent="0.3">
      <c r="A40" s="408">
        <f t="shared" si="5"/>
        <v>0</v>
      </c>
      <c r="B40" s="409"/>
      <c r="C40" s="106">
        <f t="shared" si="6"/>
        <v>0</v>
      </c>
      <c r="D40" s="291">
        <f t="shared" si="6"/>
        <v>0</v>
      </c>
      <c r="E40" s="291">
        <f t="shared" si="6"/>
        <v>0</v>
      </c>
      <c r="F40" s="231">
        <f t="shared" si="7"/>
        <v>0</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row>
    <row r="41" spans="1:40" s="9" customFormat="1" x14ac:dyDescent="0.3">
      <c r="A41" s="408">
        <f t="shared" si="5"/>
        <v>0</v>
      </c>
      <c r="B41" s="409"/>
      <c r="C41" s="106">
        <f t="shared" si="6"/>
        <v>0</v>
      </c>
      <c r="D41" s="291">
        <f t="shared" si="6"/>
        <v>0</v>
      </c>
      <c r="E41" s="291">
        <f t="shared" si="6"/>
        <v>0</v>
      </c>
      <c r="F41" s="231">
        <f t="shared" si="7"/>
        <v>0</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row>
    <row r="42" spans="1:40" s="9" customFormat="1" x14ac:dyDescent="0.3">
      <c r="A42" s="416" t="s">
        <v>1109</v>
      </c>
      <c r="B42" s="417"/>
      <c r="C42" s="417"/>
      <c r="D42" s="417"/>
      <c r="E42" s="417"/>
      <c r="F42" s="113">
        <f>SUM(F36:F41)</f>
        <v>0</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row>
    <row r="43" spans="1:40" x14ac:dyDescent="0.3">
      <c r="A43" s="418" t="s">
        <v>1320</v>
      </c>
      <c r="B43" s="419"/>
      <c r="C43" s="419"/>
      <c r="D43" s="419"/>
      <c r="E43" s="419"/>
      <c r="F43" s="420"/>
    </row>
    <row r="44" spans="1:40" s="8" customFormat="1" ht="14.25" x14ac:dyDescent="0.2">
      <c r="A44" s="412" t="s">
        <v>1230</v>
      </c>
      <c r="B44" s="413"/>
      <c r="C44" s="219" t="s">
        <v>1059</v>
      </c>
      <c r="D44" s="219" t="s">
        <v>1047</v>
      </c>
      <c r="E44" s="219" t="s">
        <v>1104</v>
      </c>
      <c r="F44" s="116" t="s">
        <v>1060</v>
      </c>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row>
    <row r="45" spans="1:40" s="9" customFormat="1" x14ac:dyDescent="0.3">
      <c r="A45" s="408">
        <f>A36</f>
        <v>0</v>
      </c>
      <c r="B45" s="409"/>
      <c r="C45" s="106">
        <f>C36</f>
        <v>0</v>
      </c>
      <c r="D45" s="291">
        <f>D36</f>
        <v>0</v>
      </c>
      <c r="E45" s="291">
        <f>E36</f>
        <v>0</v>
      </c>
      <c r="F45" s="231">
        <f>D45*E45</f>
        <v>0</v>
      </c>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row>
    <row r="46" spans="1:40" s="9" customFormat="1" x14ac:dyDescent="0.3">
      <c r="A46" s="408">
        <f t="shared" ref="A46:A50" si="8">A37</f>
        <v>0</v>
      </c>
      <c r="B46" s="409"/>
      <c r="C46" s="106">
        <f t="shared" ref="C46:E50" si="9">C37</f>
        <v>0</v>
      </c>
      <c r="D46" s="291">
        <f t="shared" si="9"/>
        <v>0</v>
      </c>
      <c r="E46" s="291">
        <f t="shared" si="9"/>
        <v>0</v>
      </c>
      <c r="F46" s="231">
        <f t="shared" ref="F46:F50" si="10">D46*E46</f>
        <v>0</v>
      </c>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row>
    <row r="47" spans="1:40" s="9" customFormat="1" x14ac:dyDescent="0.3">
      <c r="A47" s="408">
        <f t="shared" si="8"/>
        <v>0</v>
      </c>
      <c r="B47" s="409"/>
      <c r="C47" s="106">
        <f t="shared" si="9"/>
        <v>0</v>
      </c>
      <c r="D47" s="291">
        <f t="shared" si="9"/>
        <v>0</v>
      </c>
      <c r="E47" s="291">
        <f t="shared" si="9"/>
        <v>0</v>
      </c>
      <c r="F47" s="231">
        <f t="shared" si="10"/>
        <v>0</v>
      </c>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row>
    <row r="48" spans="1:40" s="9" customFormat="1" x14ac:dyDescent="0.3">
      <c r="A48" s="414">
        <f t="shared" si="8"/>
        <v>0</v>
      </c>
      <c r="B48" s="415"/>
      <c r="C48" s="106">
        <f t="shared" si="9"/>
        <v>0</v>
      </c>
      <c r="D48" s="291">
        <f t="shared" si="9"/>
        <v>0</v>
      </c>
      <c r="E48" s="291">
        <f t="shared" si="9"/>
        <v>0</v>
      </c>
      <c r="F48" s="231">
        <f t="shared" si="10"/>
        <v>0</v>
      </c>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row>
    <row r="49" spans="1:40" s="9" customFormat="1" x14ac:dyDescent="0.3">
      <c r="A49" s="408">
        <f t="shared" si="8"/>
        <v>0</v>
      </c>
      <c r="B49" s="409"/>
      <c r="C49" s="106">
        <f t="shared" si="9"/>
        <v>0</v>
      </c>
      <c r="D49" s="291">
        <f t="shared" si="9"/>
        <v>0</v>
      </c>
      <c r="E49" s="291">
        <f t="shared" si="9"/>
        <v>0</v>
      </c>
      <c r="F49" s="231">
        <f t="shared" si="10"/>
        <v>0</v>
      </c>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row>
    <row r="50" spans="1:40" s="9" customFormat="1" x14ac:dyDescent="0.3">
      <c r="A50" s="408">
        <f t="shared" si="8"/>
        <v>0</v>
      </c>
      <c r="B50" s="409"/>
      <c r="C50" s="106">
        <f t="shared" si="9"/>
        <v>0</v>
      </c>
      <c r="D50" s="291">
        <f t="shared" si="9"/>
        <v>0</v>
      </c>
      <c r="E50" s="291">
        <f t="shared" si="9"/>
        <v>0</v>
      </c>
      <c r="F50" s="231">
        <f t="shared" si="10"/>
        <v>0</v>
      </c>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row>
    <row r="51" spans="1:40" s="9" customFormat="1" x14ac:dyDescent="0.3">
      <c r="A51" s="416" t="s">
        <v>1322</v>
      </c>
      <c r="B51" s="417"/>
      <c r="C51" s="417"/>
      <c r="D51" s="417"/>
      <c r="E51" s="417"/>
      <c r="F51" s="113">
        <f>SUM(F45:F50)</f>
        <v>0</v>
      </c>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row>
    <row r="52" spans="1:40" x14ac:dyDescent="0.3">
      <c r="A52" s="418" t="s">
        <v>1323</v>
      </c>
      <c r="B52" s="419"/>
      <c r="C52" s="419"/>
      <c r="D52" s="419"/>
      <c r="E52" s="419"/>
      <c r="F52" s="420"/>
    </row>
    <row r="53" spans="1:40" s="8" customFormat="1" ht="14.25" x14ac:dyDescent="0.2">
      <c r="A53" s="412" t="s">
        <v>1230</v>
      </c>
      <c r="B53" s="413"/>
      <c r="C53" s="219" t="s">
        <v>1059</v>
      </c>
      <c r="D53" s="219" t="s">
        <v>1047</v>
      </c>
      <c r="E53" s="219" t="s">
        <v>1104</v>
      </c>
      <c r="F53" s="116" t="s">
        <v>1060</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row>
    <row r="54" spans="1:40" s="9" customFormat="1" x14ac:dyDescent="0.3">
      <c r="A54" s="408">
        <f>A45</f>
        <v>0</v>
      </c>
      <c r="B54" s="409"/>
      <c r="C54" s="106">
        <f>C45</f>
        <v>0</v>
      </c>
      <c r="D54" s="291">
        <f>D45</f>
        <v>0</v>
      </c>
      <c r="E54" s="291">
        <f>E45</f>
        <v>0</v>
      </c>
      <c r="F54" s="231">
        <f>D54*E54</f>
        <v>0</v>
      </c>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row>
    <row r="55" spans="1:40" s="9" customFormat="1" x14ac:dyDescent="0.3">
      <c r="A55" s="408">
        <f t="shared" ref="A55:A59" si="11">A46</f>
        <v>0</v>
      </c>
      <c r="B55" s="409"/>
      <c r="C55" s="106">
        <f t="shared" ref="C55:E59" si="12">C46</f>
        <v>0</v>
      </c>
      <c r="D55" s="291">
        <f t="shared" si="12"/>
        <v>0</v>
      </c>
      <c r="E55" s="291">
        <f t="shared" si="12"/>
        <v>0</v>
      </c>
      <c r="F55" s="231">
        <f t="shared" ref="F55:F59" si="13">D55*E55</f>
        <v>0</v>
      </c>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row>
    <row r="56" spans="1:40" s="9" customFormat="1" x14ac:dyDescent="0.3">
      <c r="A56" s="408">
        <f t="shared" si="11"/>
        <v>0</v>
      </c>
      <c r="B56" s="409"/>
      <c r="C56" s="106">
        <f t="shared" si="12"/>
        <v>0</v>
      </c>
      <c r="D56" s="291">
        <f t="shared" si="12"/>
        <v>0</v>
      </c>
      <c r="E56" s="291">
        <f t="shared" si="12"/>
        <v>0</v>
      </c>
      <c r="F56" s="231">
        <f t="shared" si="13"/>
        <v>0</v>
      </c>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row>
    <row r="57" spans="1:40" s="9" customFormat="1" x14ac:dyDescent="0.3">
      <c r="A57" s="414">
        <f t="shared" si="11"/>
        <v>0</v>
      </c>
      <c r="B57" s="415"/>
      <c r="C57" s="106">
        <f t="shared" si="12"/>
        <v>0</v>
      </c>
      <c r="D57" s="291">
        <f t="shared" si="12"/>
        <v>0</v>
      </c>
      <c r="E57" s="291">
        <f t="shared" si="12"/>
        <v>0</v>
      </c>
      <c r="F57" s="231">
        <f t="shared" si="13"/>
        <v>0</v>
      </c>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row>
    <row r="58" spans="1:40" s="9" customFormat="1" x14ac:dyDescent="0.3">
      <c r="A58" s="408">
        <f t="shared" si="11"/>
        <v>0</v>
      </c>
      <c r="B58" s="409"/>
      <c r="C58" s="106">
        <f t="shared" si="12"/>
        <v>0</v>
      </c>
      <c r="D58" s="291">
        <f t="shared" si="12"/>
        <v>0</v>
      </c>
      <c r="E58" s="291">
        <f t="shared" si="12"/>
        <v>0</v>
      </c>
      <c r="F58" s="231">
        <f t="shared" si="13"/>
        <v>0</v>
      </c>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row>
    <row r="59" spans="1:40" s="9" customFormat="1" x14ac:dyDescent="0.3">
      <c r="A59" s="408">
        <f t="shared" si="11"/>
        <v>0</v>
      </c>
      <c r="B59" s="409"/>
      <c r="C59" s="106">
        <f t="shared" si="12"/>
        <v>0</v>
      </c>
      <c r="D59" s="291">
        <f t="shared" si="12"/>
        <v>0</v>
      </c>
      <c r="E59" s="291">
        <f t="shared" si="12"/>
        <v>0</v>
      </c>
      <c r="F59" s="231">
        <f t="shared" si="13"/>
        <v>0</v>
      </c>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row>
    <row r="60" spans="1:40" s="9" customFormat="1" x14ac:dyDescent="0.3">
      <c r="A60" s="410" t="s">
        <v>1321</v>
      </c>
      <c r="B60" s="411"/>
      <c r="C60" s="411"/>
      <c r="D60" s="411"/>
      <c r="E60" s="411"/>
      <c r="F60" s="114">
        <f>SUM(F54:F59)</f>
        <v>0</v>
      </c>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row>
    <row r="61" spans="1:40" x14ac:dyDescent="0.3">
      <c r="A61" s="56"/>
      <c r="B61" s="52"/>
      <c r="C61" s="52"/>
      <c r="D61" s="52"/>
      <c r="E61" s="52"/>
      <c r="F61" s="57"/>
    </row>
    <row r="62" spans="1:40" x14ac:dyDescent="0.3">
      <c r="A62" s="53"/>
      <c r="B62" s="41"/>
      <c r="C62" s="41"/>
      <c r="D62" s="41"/>
      <c r="E62" s="41"/>
      <c r="F62" s="54"/>
    </row>
    <row r="63" spans="1:40" x14ac:dyDescent="0.3">
      <c r="A63" s="48"/>
      <c r="B63" s="6"/>
      <c r="C63" s="5"/>
      <c r="D63" s="41"/>
      <c r="E63" s="6"/>
      <c r="F63" s="55"/>
    </row>
    <row r="64" spans="1:40" x14ac:dyDescent="0.3">
      <c r="A64" s="431" t="s">
        <v>16</v>
      </c>
      <c r="B64" s="429"/>
      <c r="C64" s="49"/>
      <c r="D64" s="77"/>
      <c r="E64" s="429" t="s">
        <v>17</v>
      </c>
      <c r="F64" s="430"/>
    </row>
    <row r="65" spans="3:5" s="38" customFormat="1" x14ac:dyDescent="0.3">
      <c r="C65" s="5"/>
      <c r="D65" s="41"/>
      <c r="E65" s="5"/>
    </row>
    <row r="66" spans="3:5" s="38" customFormat="1" x14ac:dyDescent="0.3">
      <c r="D66" s="78"/>
    </row>
    <row r="67" spans="3:5" s="38" customFormat="1" x14ac:dyDescent="0.3">
      <c r="D67" s="78"/>
    </row>
    <row r="68" spans="3:5" s="38" customFormat="1" x14ac:dyDescent="0.3">
      <c r="D68" s="78"/>
    </row>
    <row r="69" spans="3:5" s="38" customFormat="1" x14ac:dyDescent="0.3">
      <c r="D69" s="78"/>
    </row>
    <row r="70" spans="3:5" s="38" customFormat="1" x14ac:dyDescent="0.3">
      <c r="D70" s="78"/>
    </row>
    <row r="71" spans="3:5" s="38" customFormat="1" x14ac:dyDescent="0.3">
      <c r="D71" s="78"/>
    </row>
    <row r="72" spans="3:5" s="38" customFormat="1" x14ac:dyDescent="0.3">
      <c r="D72" s="78"/>
    </row>
    <row r="73" spans="3:5" s="38" customFormat="1" x14ac:dyDescent="0.3">
      <c r="D73" s="78"/>
    </row>
    <row r="74" spans="3:5" s="38" customFormat="1" x14ac:dyDescent="0.3">
      <c r="D74" s="78"/>
    </row>
    <row r="75" spans="3:5" s="38" customFormat="1" x14ac:dyDescent="0.3">
      <c r="D75" s="78"/>
    </row>
    <row r="76" spans="3:5" s="38" customFormat="1" x14ac:dyDescent="0.3">
      <c r="D76" s="78"/>
    </row>
    <row r="77" spans="3:5" s="38" customFormat="1" x14ac:dyDescent="0.3">
      <c r="D77" s="78"/>
    </row>
    <row r="78" spans="3:5" s="38" customFormat="1" x14ac:dyDescent="0.3">
      <c r="D78" s="78"/>
    </row>
    <row r="79" spans="3:5" s="38" customFormat="1" x14ac:dyDescent="0.3">
      <c r="D79" s="78"/>
    </row>
    <row r="80" spans="3:5" s="38" customFormat="1" x14ac:dyDescent="0.3">
      <c r="D80" s="78"/>
    </row>
    <row r="81" spans="4:4" s="38" customFormat="1" x14ac:dyDescent="0.3">
      <c r="D81" s="78"/>
    </row>
    <row r="82" spans="4:4" s="38" customFormat="1" x14ac:dyDescent="0.3">
      <c r="D82" s="78"/>
    </row>
    <row r="83" spans="4:4" s="38" customFormat="1" x14ac:dyDescent="0.3">
      <c r="D83" s="78"/>
    </row>
  </sheetData>
  <sheetProtection password="C71F" sheet="1" objects="1" scenarios="1"/>
  <mergeCells count="59">
    <mergeCell ref="E64:F64"/>
    <mergeCell ref="A27:B27"/>
    <mergeCell ref="A29:B29"/>
    <mergeCell ref="A34:F34"/>
    <mergeCell ref="A64:B64"/>
    <mergeCell ref="A38:B38"/>
    <mergeCell ref="A30:B30"/>
    <mergeCell ref="A31:B31"/>
    <mergeCell ref="A32:B32"/>
    <mergeCell ref="A35:B35"/>
    <mergeCell ref="A36:B36"/>
    <mergeCell ref="A33:E33"/>
    <mergeCell ref="A42:E42"/>
    <mergeCell ref="A39:B39"/>
    <mergeCell ref="A40:B40"/>
    <mergeCell ref="A41:B41"/>
    <mergeCell ref="A4:F4"/>
    <mergeCell ref="A5:F5"/>
    <mergeCell ref="A6:F6"/>
    <mergeCell ref="A7:F7"/>
    <mergeCell ref="A17:B17"/>
    <mergeCell ref="A15:E15"/>
    <mergeCell ref="A9:B9"/>
    <mergeCell ref="A10:B10"/>
    <mergeCell ref="A11:B11"/>
    <mergeCell ref="A12:B12"/>
    <mergeCell ref="A13:B13"/>
    <mergeCell ref="A14:B14"/>
    <mergeCell ref="A8:B8"/>
    <mergeCell ref="A16:F16"/>
    <mergeCell ref="A37:B37"/>
    <mergeCell ref="A18:B18"/>
    <mergeCell ref="A19:B19"/>
    <mergeCell ref="A20:B20"/>
    <mergeCell ref="A28:B28"/>
    <mergeCell ref="A21:B21"/>
    <mergeCell ref="A22:B22"/>
    <mergeCell ref="A23:B23"/>
    <mergeCell ref="A25:F25"/>
    <mergeCell ref="A26:B26"/>
    <mergeCell ref="A24:E24"/>
    <mergeCell ref="A43:F43"/>
    <mergeCell ref="A44:B44"/>
    <mergeCell ref="A45:B45"/>
    <mergeCell ref="A46:B46"/>
    <mergeCell ref="A47:B47"/>
    <mergeCell ref="A48:B48"/>
    <mergeCell ref="A49:B49"/>
    <mergeCell ref="A50:B50"/>
    <mergeCell ref="A51:E51"/>
    <mergeCell ref="A52:F52"/>
    <mergeCell ref="A58:B58"/>
    <mergeCell ref="A59:B59"/>
    <mergeCell ref="A60:E60"/>
    <mergeCell ref="A53:B53"/>
    <mergeCell ref="A54:B54"/>
    <mergeCell ref="A55:B55"/>
    <mergeCell ref="A56:B56"/>
    <mergeCell ref="A57:B57"/>
  </mergeCells>
  <pageMargins left="0.7" right="0.7" top="0.75" bottom="0.75" header="0.3" footer="0.3"/>
  <pageSetup paperSize="9" scale="65" orientation="portrait" horizontalDpi="4294967295" verticalDpi="4294967295"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
  <sheetViews>
    <sheetView zoomScale="84" zoomScaleNormal="84" zoomScaleSheetLayoutView="26" workbookViewId="0">
      <selection activeCell="O56" sqref="O56"/>
    </sheetView>
  </sheetViews>
  <sheetFormatPr baseColWidth="10" defaultColWidth="9.140625" defaultRowHeight="16.5" x14ac:dyDescent="0.25"/>
  <cols>
    <col min="1" max="1" width="16.7109375" style="7" customWidth="1"/>
    <col min="2" max="2" width="14.140625" style="7" customWidth="1"/>
    <col min="3" max="3" width="14.28515625" style="7" customWidth="1"/>
    <col min="4" max="4" width="15.5703125" style="7" customWidth="1"/>
    <col min="5" max="5" width="15" style="7" customWidth="1"/>
    <col min="6" max="6" width="20" style="7" customWidth="1"/>
    <col min="7" max="7" width="14.28515625" style="7" customWidth="1"/>
    <col min="8" max="8" width="17.7109375" style="7" customWidth="1"/>
    <col min="9" max="30" width="10.7109375" style="42" customWidth="1"/>
    <col min="31" max="1026" width="10.7109375" style="7" customWidth="1"/>
    <col min="1027" max="16384" width="9.140625" style="7"/>
  </cols>
  <sheetData>
    <row r="1" spans="1:30" x14ac:dyDescent="0.25">
      <c r="A1" s="58"/>
      <c r="B1" s="59"/>
      <c r="C1" s="59"/>
      <c r="D1" s="59"/>
      <c r="E1" s="59"/>
      <c r="F1" s="59"/>
      <c r="G1" s="59"/>
      <c r="H1" s="60"/>
    </row>
    <row r="2" spans="1:30" x14ac:dyDescent="0.25">
      <c r="A2" s="61"/>
      <c r="B2" s="62"/>
      <c r="C2" s="62"/>
      <c r="D2" s="62"/>
      <c r="E2" s="62"/>
      <c r="F2" s="62"/>
      <c r="G2" s="62"/>
      <c r="H2" s="63"/>
    </row>
    <row r="3" spans="1:30" x14ac:dyDescent="0.25">
      <c r="A3" s="61"/>
      <c r="B3" s="62"/>
      <c r="C3" s="62"/>
      <c r="D3" s="62"/>
      <c r="E3" s="62"/>
      <c r="F3" s="62"/>
      <c r="G3" s="62"/>
      <c r="H3" s="63"/>
    </row>
    <row r="4" spans="1:30" x14ac:dyDescent="0.25">
      <c r="A4" s="306"/>
      <c r="B4" s="307"/>
      <c r="C4" s="307"/>
      <c r="D4" s="307"/>
      <c r="E4" s="307"/>
      <c r="F4" s="307"/>
      <c r="G4" s="307"/>
      <c r="H4" s="308"/>
    </row>
    <row r="5" spans="1:30" x14ac:dyDescent="0.25">
      <c r="A5" s="306"/>
      <c r="B5" s="307"/>
      <c r="C5" s="307"/>
      <c r="D5" s="307"/>
      <c r="E5" s="307"/>
      <c r="F5" s="307"/>
      <c r="G5" s="307"/>
      <c r="H5" s="308"/>
    </row>
    <row r="6" spans="1:30" x14ac:dyDescent="0.25">
      <c r="A6" s="216"/>
      <c r="B6" s="217"/>
      <c r="C6" s="217"/>
      <c r="D6" s="217"/>
      <c r="E6" s="217"/>
      <c r="F6" s="217"/>
      <c r="G6" s="217"/>
      <c r="H6" s="218"/>
    </row>
    <row r="7" spans="1:30" ht="18" customHeight="1" x14ac:dyDescent="0.25">
      <c r="A7" s="434" t="s">
        <v>1241</v>
      </c>
      <c r="B7" s="435"/>
      <c r="C7" s="435"/>
      <c r="D7" s="435"/>
      <c r="E7" s="435"/>
      <c r="F7" s="435"/>
      <c r="G7" s="435"/>
      <c r="H7" s="436"/>
    </row>
    <row r="8" spans="1:30" ht="18" customHeight="1" x14ac:dyDescent="0.25">
      <c r="A8" s="221"/>
      <c r="B8" s="222"/>
      <c r="C8" s="222"/>
      <c r="D8" s="222"/>
      <c r="E8" s="222"/>
      <c r="F8" s="222"/>
      <c r="G8" s="222"/>
      <c r="H8" s="223"/>
    </row>
    <row r="9" spans="1:30" x14ac:dyDescent="0.25">
      <c r="A9" s="437" t="s">
        <v>1064</v>
      </c>
      <c r="B9" s="438"/>
      <c r="C9" s="438"/>
      <c r="D9" s="438"/>
      <c r="E9" s="438"/>
      <c r="F9" s="438"/>
      <c r="G9" s="438"/>
      <c r="H9" s="439"/>
    </row>
    <row r="10" spans="1:30" ht="22.5" customHeight="1" x14ac:dyDescent="0.25">
      <c r="A10" s="440" t="s">
        <v>1362</v>
      </c>
      <c r="B10" s="441"/>
      <c r="C10" s="442" t="s">
        <v>1047</v>
      </c>
      <c r="D10" s="442"/>
      <c r="E10" s="442"/>
      <c r="F10" s="442"/>
      <c r="G10" s="442"/>
      <c r="H10" s="443"/>
    </row>
    <row r="11" spans="1:30" s="68" customFormat="1" ht="44.25" customHeight="1" x14ac:dyDescent="0.25">
      <c r="A11" s="440"/>
      <c r="B11" s="441"/>
      <c r="C11" s="87" t="s">
        <v>1044</v>
      </c>
      <c r="D11" s="87" t="s">
        <v>1290</v>
      </c>
      <c r="E11" s="87" t="s">
        <v>1065</v>
      </c>
      <c r="F11" s="87" t="s">
        <v>1066</v>
      </c>
      <c r="G11" s="87" t="s">
        <v>1067</v>
      </c>
      <c r="H11" s="88" t="s">
        <v>1361</v>
      </c>
      <c r="I11" s="67"/>
      <c r="J11" s="67"/>
      <c r="K11" s="67"/>
      <c r="L11" s="67"/>
      <c r="M11" s="67"/>
      <c r="N11" s="67"/>
      <c r="O11" s="67"/>
      <c r="P11" s="67"/>
      <c r="Q11" s="67"/>
      <c r="R11" s="67"/>
      <c r="S11" s="67"/>
      <c r="T11" s="67"/>
      <c r="U11" s="67"/>
      <c r="V11" s="67"/>
      <c r="W11" s="67"/>
      <c r="X11" s="67"/>
      <c r="Y11" s="67"/>
      <c r="Z11" s="67"/>
      <c r="AA11" s="67"/>
      <c r="AB11" s="67"/>
      <c r="AC11" s="67"/>
      <c r="AD11" s="67"/>
    </row>
    <row r="12" spans="1:30" s="70" customFormat="1" x14ac:dyDescent="0.3">
      <c r="A12" s="432" t="s">
        <v>1266</v>
      </c>
      <c r="B12" s="433"/>
      <c r="C12" s="187"/>
      <c r="D12" s="188">
        <v>0</v>
      </c>
      <c r="E12" s="188">
        <v>0</v>
      </c>
      <c r="F12" s="107">
        <f t="shared" ref="F12:F15" si="0">D12+E12</f>
        <v>0</v>
      </c>
      <c r="G12" s="189">
        <v>0</v>
      </c>
      <c r="H12" s="230">
        <f>F12*G12*12</f>
        <v>0</v>
      </c>
      <c r="I12" s="69"/>
      <c r="J12" s="69"/>
      <c r="K12" s="69"/>
      <c r="L12" s="69"/>
      <c r="M12" s="69"/>
      <c r="N12" s="69"/>
      <c r="O12" s="69"/>
      <c r="P12" s="69"/>
      <c r="Q12" s="69"/>
      <c r="R12" s="69"/>
      <c r="S12" s="69"/>
      <c r="T12" s="69"/>
      <c r="U12" s="69"/>
      <c r="V12" s="69"/>
      <c r="W12" s="69"/>
      <c r="X12" s="69"/>
      <c r="Y12" s="69"/>
      <c r="Z12" s="69"/>
      <c r="AA12" s="69"/>
      <c r="AB12" s="69"/>
      <c r="AC12" s="69"/>
      <c r="AD12" s="69"/>
    </row>
    <row r="13" spans="1:30" s="70" customFormat="1" x14ac:dyDescent="0.3">
      <c r="A13" s="432" t="s">
        <v>1267</v>
      </c>
      <c r="B13" s="433"/>
      <c r="C13" s="187"/>
      <c r="D13" s="188">
        <v>0</v>
      </c>
      <c r="E13" s="188">
        <v>0</v>
      </c>
      <c r="F13" s="107">
        <f t="shared" si="0"/>
        <v>0</v>
      </c>
      <c r="G13" s="189">
        <v>0</v>
      </c>
      <c r="H13" s="230">
        <f t="shared" ref="H13:H15" si="1">F13*G13*12</f>
        <v>0</v>
      </c>
      <c r="I13" s="69"/>
      <c r="J13" s="69"/>
      <c r="K13" s="69"/>
      <c r="L13" s="69"/>
      <c r="M13" s="69"/>
      <c r="N13" s="69"/>
      <c r="O13" s="69"/>
      <c r="P13" s="69"/>
      <c r="Q13" s="69"/>
      <c r="R13" s="69"/>
      <c r="S13" s="69"/>
      <c r="T13" s="69"/>
      <c r="U13" s="69"/>
      <c r="V13" s="69"/>
      <c r="W13" s="69"/>
      <c r="X13" s="69"/>
      <c r="Y13" s="69"/>
      <c r="Z13" s="69"/>
      <c r="AA13" s="69"/>
      <c r="AB13" s="69"/>
      <c r="AC13" s="69"/>
      <c r="AD13" s="69"/>
    </row>
    <row r="14" spans="1:30" s="70" customFormat="1" x14ac:dyDescent="0.3">
      <c r="A14" s="432" t="s">
        <v>1053</v>
      </c>
      <c r="B14" s="433"/>
      <c r="C14" s="187"/>
      <c r="D14" s="188">
        <v>0</v>
      </c>
      <c r="E14" s="188">
        <v>0</v>
      </c>
      <c r="F14" s="107">
        <f t="shared" si="0"/>
        <v>0</v>
      </c>
      <c r="G14" s="189">
        <v>0</v>
      </c>
      <c r="H14" s="230">
        <f t="shared" si="1"/>
        <v>0</v>
      </c>
      <c r="I14" s="69"/>
      <c r="J14" s="69"/>
      <c r="K14" s="69"/>
      <c r="L14" s="69"/>
      <c r="M14" s="69"/>
      <c r="N14" s="69"/>
      <c r="O14" s="69"/>
      <c r="P14" s="69"/>
      <c r="Q14" s="69"/>
      <c r="R14" s="69"/>
      <c r="S14" s="69"/>
      <c r="T14" s="69"/>
      <c r="U14" s="69"/>
      <c r="V14" s="69"/>
      <c r="W14" s="69"/>
      <c r="X14" s="69"/>
      <c r="Y14" s="69"/>
      <c r="Z14" s="69"/>
      <c r="AA14" s="69"/>
      <c r="AB14" s="69"/>
      <c r="AC14" s="69"/>
      <c r="AD14" s="69"/>
    </row>
    <row r="15" spans="1:30" s="70" customFormat="1" x14ac:dyDescent="0.3">
      <c r="A15" s="432" t="s">
        <v>1053</v>
      </c>
      <c r="B15" s="433"/>
      <c r="C15" s="187"/>
      <c r="D15" s="188">
        <v>0</v>
      </c>
      <c r="E15" s="188">
        <v>0</v>
      </c>
      <c r="F15" s="107">
        <f t="shared" si="0"/>
        <v>0</v>
      </c>
      <c r="G15" s="189">
        <v>0</v>
      </c>
      <c r="H15" s="230">
        <f t="shared" si="1"/>
        <v>0</v>
      </c>
      <c r="I15" s="69"/>
      <c r="J15" s="69"/>
      <c r="K15" s="69"/>
      <c r="L15" s="69"/>
      <c r="M15" s="69"/>
      <c r="N15" s="69"/>
      <c r="O15" s="69"/>
      <c r="P15" s="69"/>
      <c r="Q15" s="69"/>
      <c r="R15" s="69"/>
      <c r="S15" s="69"/>
      <c r="T15" s="69"/>
      <c r="U15" s="69"/>
      <c r="V15" s="69"/>
      <c r="W15" s="69"/>
      <c r="X15" s="69"/>
      <c r="Y15" s="69"/>
      <c r="Z15" s="69"/>
      <c r="AA15" s="69"/>
      <c r="AB15" s="69"/>
      <c r="AC15" s="69"/>
      <c r="AD15" s="69"/>
    </row>
    <row r="16" spans="1:30" s="70" customFormat="1" x14ac:dyDescent="0.25">
      <c r="A16" s="444" t="s">
        <v>1270</v>
      </c>
      <c r="B16" s="445"/>
      <c r="C16" s="445"/>
      <c r="D16" s="445"/>
      <c r="E16" s="445"/>
      <c r="F16" s="445"/>
      <c r="G16" s="445"/>
      <c r="H16" s="89">
        <f>SUM(H12:H15)</f>
        <v>0</v>
      </c>
      <c r="I16" s="69"/>
      <c r="J16" s="69"/>
      <c r="K16" s="69"/>
      <c r="L16" s="69"/>
      <c r="M16" s="69"/>
      <c r="N16" s="69"/>
      <c r="O16" s="69"/>
      <c r="P16" s="69"/>
      <c r="Q16" s="69"/>
      <c r="R16" s="69"/>
      <c r="S16" s="69"/>
      <c r="T16" s="69"/>
      <c r="U16" s="69"/>
      <c r="V16" s="69"/>
      <c r="W16" s="69"/>
      <c r="X16" s="69"/>
      <c r="Y16" s="69"/>
      <c r="Z16" s="69"/>
      <c r="AA16" s="69"/>
      <c r="AB16" s="69"/>
      <c r="AC16" s="69"/>
      <c r="AD16" s="69"/>
    </row>
    <row r="17" spans="1:30" s="70" customFormat="1" x14ac:dyDescent="0.25">
      <c r="A17" s="109"/>
      <c r="B17" s="108"/>
      <c r="C17" s="108"/>
      <c r="D17" s="108"/>
      <c r="E17" s="108"/>
      <c r="F17" s="108"/>
      <c r="G17" s="108"/>
      <c r="H17" s="89"/>
      <c r="I17" s="69"/>
      <c r="J17" s="69"/>
      <c r="K17" s="69"/>
      <c r="L17" s="69"/>
      <c r="M17" s="69"/>
      <c r="N17" s="69"/>
      <c r="O17" s="69"/>
      <c r="P17" s="69"/>
      <c r="Q17" s="69"/>
      <c r="R17" s="69"/>
      <c r="S17" s="69"/>
      <c r="T17" s="69"/>
      <c r="U17" s="69"/>
      <c r="V17" s="69"/>
      <c r="W17" s="69"/>
      <c r="X17" s="69"/>
      <c r="Y17" s="69"/>
      <c r="Z17" s="69"/>
      <c r="AA17" s="69"/>
      <c r="AB17" s="69"/>
      <c r="AC17" s="69"/>
      <c r="AD17" s="69"/>
    </row>
    <row r="18" spans="1:30" x14ac:dyDescent="0.25">
      <c r="A18" s="437" t="s">
        <v>1231</v>
      </c>
      <c r="B18" s="438"/>
      <c r="C18" s="438"/>
      <c r="D18" s="438"/>
      <c r="E18" s="438"/>
      <c r="F18" s="438"/>
      <c r="G18" s="438"/>
      <c r="H18" s="439"/>
    </row>
    <row r="19" spans="1:30" ht="22.5" customHeight="1" x14ac:dyDescent="0.25">
      <c r="A19" s="440" t="s">
        <v>1363</v>
      </c>
      <c r="B19" s="441"/>
      <c r="C19" s="442" t="s">
        <v>1047</v>
      </c>
      <c r="D19" s="442"/>
      <c r="E19" s="442"/>
      <c r="F19" s="442"/>
      <c r="G19" s="442"/>
      <c r="H19" s="443"/>
    </row>
    <row r="20" spans="1:30" s="68" customFormat="1" ht="43.5" customHeight="1" x14ac:dyDescent="0.25">
      <c r="A20" s="440"/>
      <c r="B20" s="441"/>
      <c r="C20" s="87" t="s">
        <v>1044</v>
      </c>
      <c r="D20" s="87" t="s">
        <v>1290</v>
      </c>
      <c r="E20" s="87" t="s">
        <v>1065</v>
      </c>
      <c r="F20" s="87" t="s">
        <v>1066</v>
      </c>
      <c r="G20" s="87" t="s">
        <v>1067</v>
      </c>
      <c r="H20" s="292" t="s">
        <v>1361</v>
      </c>
      <c r="I20" s="67"/>
      <c r="J20" s="67"/>
      <c r="K20" s="67"/>
      <c r="L20" s="67"/>
      <c r="M20" s="67"/>
      <c r="N20" s="67"/>
      <c r="O20" s="67"/>
      <c r="P20" s="67"/>
      <c r="Q20" s="67"/>
      <c r="R20" s="67"/>
      <c r="S20" s="67"/>
      <c r="T20" s="67"/>
      <c r="U20" s="67"/>
      <c r="V20" s="67"/>
      <c r="W20" s="67"/>
      <c r="X20" s="67"/>
      <c r="Y20" s="67"/>
      <c r="Z20" s="67"/>
      <c r="AA20" s="67"/>
      <c r="AB20" s="67"/>
      <c r="AC20" s="67"/>
      <c r="AD20" s="67"/>
    </row>
    <row r="21" spans="1:30" s="70" customFormat="1" x14ac:dyDescent="0.3">
      <c r="A21" s="432" t="s">
        <v>1247</v>
      </c>
      <c r="B21" s="433"/>
      <c r="C21" s="187"/>
      <c r="D21" s="188">
        <v>0</v>
      </c>
      <c r="E21" s="188">
        <v>0</v>
      </c>
      <c r="F21" s="107">
        <f>D21+E21</f>
        <v>0</v>
      </c>
      <c r="G21" s="189">
        <v>0</v>
      </c>
      <c r="H21" s="230">
        <f>F21*G21*12</f>
        <v>0</v>
      </c>
      <c r="I21" s="69"/>
      <c r="J21" s="69"/>
      <c r="K21" s="69"/>
      <c r="L21" s="69"/>
      <c r="M21" s="69"/>
      <c r="N21" s="69"/>
      <c r="O21" s="69"/>
      <c r="P21" s="69"/>
      <c r="Q21" s="69"/>
      <c r="R21" s="69"/>
      <c r="S21" s="69"/>
      <c r="T21" s="69"/>
      <c r="U21" s="69"/>
      <c r="V21" s="69"/>
      <c r="W21" s="69"/>
      <c r="X21" s="69"/>
      <c r="Y21" s="69"/>
      <c r="Z21" s="69"/>
      <c r="AA21" s="69"/>
      <c r="AB21" s="69"/>
      <c r="AC21" s="69"/>
      <c r="AD21" s="69"/>
    </row>
    <row r="22" spans="1:30" s="70" customFormat="1" x14ac:dyDescent="0.3">
      <c r="A22" s="432" t="s">
        <v>1068</v>
      </c>
      <c r="B22" s="433"/>
      <c r="C22" s="187"/>
      <c r="D22" s="188">
        <v>0</v>
      </c>
      <c r="E22" s="188">
        <v>0</v>
      </c>
      <c r="F22" s="107">
        <f t="shared" ref="F22:F33" si="2">D22+E22</f>
        <v>0</v>
      </c>
      <c r="G22" s="189">
        <v>0</v>
      </c>
      <c r="H22" s="230">
        <f t="shared" ref="H22:H33" si="3">F22*G22*12</f>
        <v>0</v>
      </c>
      <c r="I22" s="69"/>
      <c r="J22" s="69"/>
      <c r="K22" s="69"/>
      <c r="L22" s="69"/>
      <c r="M22" s="69"/>
      <c r="N22" s="69"/>
      <c r="O22" s="69"/>
      <c r="P22" s="69"/>
      <c r="Q22" s="69"/>
      <c r="R22" s="69"/>
      <c r="S22" s="69"/>
      <c r="T22" s="69"/>
      <c r="U22" s="69"/>
      <c r="V22" s="69"/>
      <c r="W22" s="69"/>
      <c r="X22" s="69"/>
      <c r="Y22" s="69"/>
      <c r="Z22" s="69"/>
      <c r="AA22" s="69"/>
      <c r="AB22" s="69"/>
      <c r="AC22" s="69"/>
      <c r="AD22" s="69"/>
    </row>
    <row r="23" spans="1:30" s="70" customFormat="1" x14ac:dyDescent="0.3">
      <c r="A23" s="432" t="s">
        <v>1069</v>
      </c>
      <c r="B23" s="433"/>
      <c r="C23" s="187"/>
      <c r="D23" s="188">
        <v>0</v>
      </c>
      <c r="E23" s="188">
        <v>0</v>
      </c>
      <c r="F23" s="107">
        <f t="shared" si="2"/>
        <v>0</v>
      </c>
      <c r="G23" s="189">
        <v>0</v>
      </c>
      <c r="H23" s="230">
        <f t="shared" si="3"/>
        <v>0</v>
      </c>
      <c r="I23" s="69"/>
      <c r="J23" s="69"/>
      <c r="K23" s="69"/>
      <c r="L23" s="69"/>
      <c r="M23" s="69"/>
      <c r="N23" s="69"/>
      <c r="O23" s="69"/>
      <c r="P23" s="69"/>
      <c r="Q23" s="69"/>
      <c r="R23" s="69"/>
      <c r="S23" s="69"/>
      <c r="T23" s="69"/>
      <c r="U23" s="69"/>
      <c r="V23" s="69"/>
      <c r="W23" s="69"/>
      <c r="X23" s="69"/>
      <c r="Y23" s="69"/>
      <c r="Z23" s="69"/>
      <c r="AA23" s="69"/>
      <c r="AB23" s="69"/>
      <c r="AC23" s="69"/>
      <c r="AD23" s="69"/>
    </row>
    <row r="24" spans="1:30" s="70" customFormat="1" x14ac:dyDescent="0.3">
      <c r="A24" s="432" t="s">
        <v>1070</v>
      </c>
      <c r="B24" s="433"/>
      <c r="C24" s="187"/>
      <c r="D24" s="188">
        <v>0</v>
      </c>
      <c r="E24" s="188">
        <v>0</v>
      </c>
      <c r="F24" s="107">
        <f t="shared" si="2"/>
        <v>0</v>
      </c>
      <c r="G24" s="189">
        <v>0</v>
      </c>
      <c r="H24" s="230">
        <f t="shared" si="3"/>
        <v>0</v>
      </c>
      <c r="I24" s="69"/>
      <c r="J24" s="69"/>
      <c r="K24" s="69"/>
      <c r="L24" s="69"/>
      <c r="M24" s="69"/>
      <c r="N24" s="69"/>
      <c r="O24" s="69"/>
      <c r="P24" s="69"/>
      <c r="Q24" s="69"/>
      <c r="R24" s="69"/>
      <c r="S24" s="69"/>
      <c r="T24" s="69"/>
      <c r="U24" s="69"/>
      <c r="V24" s="69"/>
      <c r="W24" s="69"/>
      <c r="X24" s="69"/>
      <c r="Y24" s="69"/>
      <c r="Z24" s="69"/>
      <c r="AA24" s="69"/>
      <c r="AB24" s="69"/>
      <c r="AC24" s="69"/>
      <c r="AD24" s="69"/>
    </row>
    <row r="25" spans="1:30" s="70" customFormat="1" x14ac:dyDescent="0.3">
      <c r="A25" s="446" t="s">
        <v>1268</v>
      </c>
      <c r="B25" s="447"/>
      <c r="C25" s="187"/>
      <c r="D25" s="188">
        <v>0</v>
      </c>
      <c r="E25" s="188">
        <v>0</v>
      </c>
      <c r="F25" s="107">
        <f t="shared" si="2"/>
        <v>0</v>
      </c>
      <c r="G25" s="189">
        <v>0</v>
      </c>
      <c r="H25" s="230">
        <f t="shared" si="3"/>
        <v>0</v>
      </c>
      <c r="I25" s="69"/>
      <c r="J25" s="69"/>
      <c r="K25" s="69"/>
      <c r="L25" s="69"/>
      <c r="M25" s="69"/>
      <c r="N25" s="69"/>
      <c r="O25" s="69"/>
      <c r="P25" s="69"/>
      <c r="Q25" s="69"/>
      <c r="R25" s="69"/>
      <c r="S25" s="69"/>
      <c r="T25" s="69"/>
      <c r="U25" s="69"/>
      <c r="V25" s="69"/>
      <c r="W25" s="69"/>
      <c r="X25" s="69"/>
      <c r="Y25" s="69"/>
      <c r="Z25" s="69"/>
      <c r="AA25" s="69"/>
      <c r="AB25" s="69"/>
      <c r="AC25" s="69"/>
      <c r="AD25" s="69"/>
    </row>
    <row r="26" spans="1:30" s="70" customFormat="1" x14ac:dyDescent="0.3">
      <c r="A26" s="446" t="s">
        <v>1269</v>
      </c>
      <c r="B26" s="447"/>
      <c r="C26" s="187"/>
      <c r="D26" s="188">
        <v>0</v>
      </c>
      <c r="E26" s="188">
        <v>0</v>
      </c>
      <c r="F26" s="107">
        <f t="shared" si="2"/>
        <v>0</v>
      </c>
      <c r="G26" s="189">
        <v>0</v>
      </c>
      <c r="H26" s="230">
        <f t="shared" si="3"/>
        <v>0</v>
      </c>
      <c r="I26" s="69"/>
      <c r="J26" s="69"/>
      <c r="K26" s="69"/>
      <c r="L26" s="69"/>
      <c r="M26" s="69"/>
      <c r="N26" s="69"/>
      <c r="O26" s="69"/>
      <c r="P26" s="69"/>
      <c r="Q26" s="69"/>
      <c r="R26" s="69"/>
      <c r="S26" s="69"/>
      <c r="T26" s="69"/>
      <c r="U26" s="69"/>
      <c r="V26" s="69"/>
      <c r="W26" s="69"/>
      <c r="X26" s="69"/>
      <c r="Y26" s="69"/>
      <c r="Z26" s="69"/>
      <c r="AA26" s="69"/>
      <c r="AB26" s="69"/>
      <c r="AC26" s="69"/>
      <c r="AD26" s="69"/>
    </row>
    <row r="27" spans="1:30" s="70" customFormat="1" x14ac:dyDescent="0.3">
      <c r="A27" s="432" t="s">
        <v>1071</v>
      </c>
      <c r="B27" s="433"/>
      <c r="C27" s="187"/>
      <c r="D27" s="188">
        <v>0</v>
      </c>
      <c r="E27" s="188">
        <v>0</v>
      </c>
      <c r="F27" s="107">
        <f t="shared" si="2"/>
        <v>0</v>
      </c>
      <c r="G27" s="189">
        <v>0</v>
      </c>
      <c r="H27" s="230">
        <f t="shared" si="3"/>
        <v>0</v>
      </c>
      <c r="I27" s="69"/>
      <c r="J27" s="69"/>
      <c r="K27" s="69"/>
      <c r="L27" s="69"/>
      <c r="M27" s="69"/>
      <c r="N27" s="69"/>
      <c r="O27" s="69"/>
      <c r="P27" s="69"/>
      <c r="Q27" s="69"/>
      <c r="R27" s="69"/>
      <c r="S27" s="69"/>
      <c r="T27" s="69"/>
      <c r="U27" s="69"/>
      <c r="V27" s="69"/>
      <c r="W27" s="69"/>
      <c r="X27" s="69"/>
      <c r="Y27" s="69"/>
      <c r="Z27" s="69"/>
      <c r="AA27" s="69"/>
      <c r="AB27" s="69"/>
      <c r="AC27" s="69"/>
      <c r="AD27" s="69"/>
    </row>
    <row r="28" spans="1:30" s="70" customFormat="1" x14ac:dyDescent="0.3">
      <c r="A28" s="432" t="s">
        <v>1072</v>
      </c>
      <c r="B28" s="433"/>
      <c r="C28" s="187"/>
      <c r="D28" s="188">
        <v>0</v>
      </c>
      <c r="E28" s="188">
        <v>0</v>
      </c>
      <c r="F28" s="107">
        <f t="shared" si="2"/>
        <v>0</v>
      </c>
      <c r="G28" s="189">
        <v>0</v>
      </c>
      <c r="H28" s="230">
        <f t="shared" si="3"/>
        <v>0</v>
      </c>
      <c r="I28" s="69"/>
      <c r="J28" s="69"/>
      <c r="K28" s="69"/>
      <c r="L28" s="69"/>
      <c r="M28" s="69"/>
      <c r="N28" s="69"/>
      <c r="O28" s="69"/>
      <c r="P28" s="69"/>
      <c r="Q28" s="69"/>
      <c r="R28" s="69"/>
      <c r="S28" s="69"/>
      <c r="T28" s="69"/>
      <c r="U28" s="69"/>
      <c r="V28" s="69"/>
      <c r="W28" s="69"/>
      <c r="X28" s="69"/>
      <c r="Y28" s="69"/>
      <c r="Z28" s="69"/>
      <c r="AA28" s="69"/>
      <c r="AB28" s="69"/>
      <c r="AC28" s="69"/>
      <c r="AD28" s="69"/>
    </row>
    <row r="29" spans="1:30" s="70" customFormat="1" x14ac:dyDescent="0.3">
      <c r="A29" s="432" t="s">
        <v>1073</v>
      </c>
      <c r="B29" s="433"/>
      <c r="C29" s="187"/>
      <c r="D29" s="188">
        <v>0</v>
      </c>
      <c r="E29" s="188">
        <v>0</v>
      </c>
      <c r="F29" s="107">
        <f t="shared" si="2"/>
        <v>0</v>
      </c>
      <c r="G29" s="189">
        <v>0</v>
      </c>
      <c r="H29" s="230">
        <f t="shared" si="3"/>
        <v>0</v>
      </c>
      <c r="I29" s="69"/>
      <c r="J29" s="69"/>
      <c r="K29" s="69"/>
      <c r="L29" s="69"/>
      <c r="M29" s="69"/>
      <c r="N29" s="69"/>
      <c r="O29" s="69"/>
      <c r="P29" s="69"/>
      <c r="Q29" s="69"/>
      <c r="R29" s="69"/>
      <c r="S29" s="69"/>
      <c r="T29" s="69"/>
      <c r="U29" s="69"/>
      <c r="V29" s="69"/>
      <c r="W29" s="69"/>
      <c r="X29" s="69"/>
      <c r="Y29" s="69"/>
      <c r="Z29" s="69"/>
      <c r="AA29" s="69"/>
      <c r="AB29" s="69"/>
      <c r="AC29" s="69"/>
      <c r="AD29" s="69"/>
    </row>
    <row r="30" spans="1:30" s="70" customFormat="1" x14ac:dyDescent="0.3">
      <c r="A30" s="432" t="s">
        <v>1074</v>
      </c>
      <c r="B30" s="433"/>
      <c r="C30" s="187"/>
      <c r="D30" s="188">
        <v>0</v>
      </c>
      <c r="E30" s="188">
        <v>0</v>
      </c>
      <c r="F30" s="107">
        <f t="shared" si="2"/>
        <v>0</v>
      </c>
      <c r="G30" s="189">
        <v>0</v>
      </c>
      <c r="H30" s="230">
        <f t="shared" si="3"/>
        <v>0</v>
      </c>
      <c r="I30" s="69"/>
      <c r="J30" s="69"/>
      <c r="K30" s="69"/>
      <c r="L30" s="69"/>
      <c r="M30" s="69"/>
      <c r="N30" s="69"/>
      <c r="O30" s="69"/>
      <c r="P30" s="69"/>
      <c r="Q30" s="69"/>
      <c r="R30" s="69"/>
      <c r="S30" s="69"/>
      <c r="T30" s="69"/>
      <c r="U30" s="69"/>
      <c r="V30" s="69"/>
      <c r="W30" s="69"/>
      <c r="X30" s="69"/>
      <c r="Y30" s="69"/>
      <c r="Z30" s="69"/>
      <c r="AA30" s="69"/>
      <c r="AB30" s="69"/>
      <c r="AC30" s="69"/>
      <c r="AD30" s="69"/>
    </row>
    <row r="31" spans="1:30" s="70" customFormat="1" x14ac:dyDescent="0.3">
      <c r="A31" s="432" t="s">
        <v>1105</v>
      </c>
      <c r="B31" s="433"/>
      <c r="C31" s="187"/>
      <c r="D31" s="188">
        <v>0</v>
      </c>
      <c r="E31" s="188">
        <v>0</v>
      </c>
      <c r="F31" s="107">
        <f t="shared" si="2"/>
        <v>0</v>
      </c>
      <c r="G31" s="189">
        <v>0</v>
      </c>
      <c r="H31" s="230">
        <f t="shared" si="3"/>
        <v>0</v>
      </c>
      <c r="I31" s="69"/>
      <c r="J31" s="69"/>
      <c r="K31" s="69"/>
      <c r="L31" s="69"/>
      <c r="M31" s="69"/>
      <c r="N31" s="69"/>
      <c r="O31" s="69"/>
      <c r="P31" s="69"/>
      <c r="Q31" s="69"/>
      <c r="R31" s="69"/>
      <c r="S31" s="69"/>
      <c r="T31" s="69"/>
      <c r="U31" s="69"/>
      <c r="V31" s="69"/>
      <c r="W31" s="69"/>
      <c r="X31" s="69"/>
      <c r="Y31" s="69"/>
      <c r="Z31" s="69"/>
      <c r="AA31" s="69"/>
      <c r="AB31" s="69"/>
      <c r="AC31" s="69"/>
      <c r="AD31" s="69"/>
    </row>
    <row r="32" spans="1:30" s="70" customFormat="1" x14ac:dyDescent="0.3">
      <c r="A32" s="432" t="s">
        <v>1075</v>
      </c>
      <c r="B32" s="433"/>
      <c r="C32" s="187"/>
      <c r="D32" s="188">
        <v>0</v>
      </c>
      <c r="E32" s="188">
        <v>0</v>
      </c>
      <c r="F32" s="107">
        <f t="shared" si="2"/>
        <v>0</v>
      </c>
      <c r="G32" s="189">
        <v>0</v>
      </c>
      <c r="H32" s="230">
        <f t="shared" si="3"/>
        <v>0</v>
      </c>
      <c r="I32" s="69"/>
      <c r="J32" s="69"/>
      <c r="K32" s="69"/>
      <c r="L32" s="69"/>
      <c r="M32" s="69"/>
      <c r="N32" s="69"/>
      <c r="O32" s="69"/>
      <c r="P32" s="69"/>
      <c r="Q32" s="69"/>
      <c r="R32" s="69"/>
      <c r="S32" s="69"/>
      <c r="T32" s="69"/>
      <c r="U32" s="69"/>
      <c r="V32" s="69"/>
      <c r="W32" s="69"/>
      <c r="X32" s="69"/>
      <c r="Y32" s="69"/>
      <c r="Z32" s="69"/>
      <c r="AA32" s="69"/>
      <c r="AB32" s="69"/>
      <c r="AC32" s="69"/>
      <c r="AD32" s="69"/>
    </row>
    <row r="33" spans="1:30" s="70" customFormat="1" x14ac:dyDescent="0.3">
      <c r="A33" s="432" t="s">
        <v>1053</v>
      </c>
      <c r="B33" s="433"/>
      <c r="C33" s="192"/>
      <c r="D33" s="188">
        <v>0</v>
      </c>
      <c r="E33" s="188">
        <v>0</v>
      </c>
      <c r="F33" s="107">
        <f t="shared" si="2"/>
        <v>0</v>
      </c>
      <c r="G33" s="189">
        <v>0</v>
      </c>
      <c r="H33" s="230">
        <f t="shared" si="3"/>
        <v>0</v>
      </c>
      <c r="I33" s="69"/>
      <c r="J33" s="69"/>
      <c r="K33" s="69"/>
      <c r="L33" s="69"/>
      <c r="M33" s="69"/>
      <c r="N33" s="69"/>
      <c r="O33" s="69"/>
      <c r="P33" s="69"/>
      <c r="Q33" s="69"/>
      <c r="R33" s="69"/>
      <c r="S33" s="69"/>
      <c r="T33" s="69"/>
      <c r="U33" s="69"/>
      <c r="V33" s="69"/>
      <c r="W33" s="69"/>
      <c r="X33" s="69"/>
      <c r="Y33" s="69"/>
      <c r="Z33" s="69"/>
      <c r="AA33" s="69"/>
      <c r="AB33" s="69"/>
      <c r="AC33" s="69"/>
      <c r="AD33" s="69"/>
    </row>
    <row r="34" spans="1:30" s="70" customFormat="1" x14ac:dyDescent="0.25">
      <c r="A34" s="444" t="s">
        <v>1271</v>
      </c>
      <c r="B34" s="445"/>
      <c r="C34" s="445"/>
      <c r="D34" s="445"/>
      <c r="E34" s="445"/>
      <c r="F34" s="445"/>
      <c r="G34" s="445"/>
      <c r="H34" s="89">
        <f>SUM(H21:H33)</f>
        <v>0</v>
      </c>
      <c r="I34" s="69"/>
      <c r="J34" s="69"/>
      <c r="K34" s="69"/>
      <c r="L34" s="69"/>
      <c r="M34" s="69"/>
      <c r="N34" s="69"/>
      <c r="O34" s="69"/>
      <c r="P34" s="69"/>
      <c r="Q34" s="69"/>
      <c r="R34" s="69"/>
      <c r="S34" s="69"/>
      <c r="T34" s="69"/>
      <c r="U34" s="69"/>
      <c r="V34" s="69"/>
      <c r="W34" s="69"/>
      <c r="X34" s="69"/>
      <c r="Y34" s="69"/>
      <c r="Z34" s="69"/>
      <c r="AA34" s="69"/>
      <c r="AB34" s="69"/>
      <c r="AC34" s="69"/>
      <c r="AD34" s="69"/>
    </row>
    <row r="35" spans="1:30" s="70" customFormat="1" x14ac:dyDescent="0.25">
      <c r="A35" s="437"/>
      <c r="B35" s="438"/>
      <c r="C35" s="438"/>
      <c r="D35" s="438"/>
      <c r="E35" s="438"/>
      <c r="F35" s="438"/>
      <c r="G35" s="438">
        <f t="shared" ref="G35" si="4">E35*F35</f>
        <v>0</v>
      </c>
      <c r="H35" s="439"/>
      <c r="I35" s="69"/>
      <c r="J35" s="69"/>
      <c r="K35" s="69"/>
      <c r="L35" s="69"/>
      <c r="M35" s="69"/>
      <c r="N35" s="69"/>
      <c r="O35" s="69"/>
      <c r="P35" s="69"/>
      <c r="Q35" s="69"/>
      <c r="R35" s="69"/>
      <c r="S35" s="69"/>
      <c r="T35" s="69"/>
      <c r="U35" s="69"/>
      <c r="V35" s="69"/>
      <c r="W35" s="69"/>
      <c r="X35" s="69"/>
      <c r="Y35" s="69"/>
      <c r="Z35" s="69"/>
      <c r="AA35" s="69"/>
      <c r="AB35" s="69"/>
      <c r="AC35" s="69"/>
      <c r="AD35" s="69"/>
    </row>
    <row r="36" spans="1:30" x14ac:dyDescent="0.25">
      <c r="A36" s="444" t="s">
        <v>1272</v>
      </c>
      <c r="B36" s="445"/>
      <c r="C36" s="445"/>
      <c r="D36" s="445"/>
      <c r="E36" s="445"/>
      <c r="F36" s="445"/>
      <c r="G36" s="445"/>
      <c r="H36" s="89">
        <f>H16+H34</f>
        <v>0</v>
      </c>
    </row>
    <row r="37" spans="1:30" x14ac:dyDescent="0.25">
      <c r="A37" s="73"/>
      <c r="B37" s="74"/>
      <c r="C37" s="74"/>
      <c r="D37" s="74"/>
      <c r="E37" s="74"/>
      <c r="F37" s="62"/>
      <c r="G37" s="74"/>
      <c r="H37" s="75"/>
    </row>
    <row r="38" spans="1:30" x14ac:dyDescent="0.25">
      <c r="A38" s="73"/>
      <c r="B38" s="74"/>
      <c r="C38" s="74"/>
      <c r="D38" s="74"/>
      <c r="E38" s="74"/>
      <c r="F38" s="62"/>
      <c r="G38" s="74"/>
      <c r="H38" s="75"/>
    </row>
    <row r="39" spans="1:30" x14ac:dyDescent="0.25">
      <c r="A39" s="73"/>
      <c r="B39" s="74"/>
      <c r="C39" s="74"/>
      <c r="D39" s="74"/>
      <c r="E39" s="74"/>
      <c r="F39" s="62"/>
      <c r="G39" s="74"/>
      <c r="H39" s="75"/>
    </row>
    <row r="40" spans="1:30" x14ac:dyDescent="0.25">
      <c r="A40" s="64"/>
      <c r="B40" s="65"/>
      <c r="C40" s="65"/>
      <c r="D40" s="62"/>
      <c r="E40" s="62"/>
      <c r="F40" s="65"/>
      <c r="G40" s="65"/>
      <c r="H40" s="83"/>
    </row>
    <row r="41" spans="1:30" x14ac:dyDescent="0.25">
      <c r="A41" s="448" t="s">
        <v>16</v>
      </c>
      <c r="B41" s="449"/>
      <c r="C41" s="449"/>
      <c r="D41" s="66"/>
      <c r="E41" s="66"/>
      <c r="F41" s="449" t="s">
        <v>17</v>
      </c>
      <c r="G41" s="449"/>
      <c r="H41" s="450"/>
    </row>
    <row r="42" spans="1:30" s="42" customFormat="1" x14ac:dyDescent="0.25">
      <c r="C42" s="62"/>
      <c r="D42" s="62"/>
      <c r="E42" s="62"/>
      <c r="H42" s="62"/>
    </row>
    <row r="43" spans="1:30" s="42" customFormat="1" x14ac:dyDescent="0.25"/>
    <row r="44" spans="1:30" s="42" customFormat="1" x14ac:dyDescent="0.25"/>
    <row r="45" spans="1:30" s="42" customFormat="1" x14ac:dyDescent="0.25"/>
    <row r="46" spans="1:30" s="42" customFormat="1" x14ac:dyDescent="0.25"/>
    <row r="47" spans="1:30" s="42" customFormat="1" x14ac:dyDescent="0.25"/>
    <row r="48" spans="1:30"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sheetData>
  <sheetProtection password="C71F" sheet="1" objects="1" scenarios="1"/>
  <mergeCells count="32">
    <mergeCell ref="A41:C41"/>
    <mergeCell ref="F41:H41"/>
    <mergeCell ref="A24:B24"/>
    <mergeCell ref="A25:B25"/>
    <mergeCell ref="A19:B20"/>
    <mergeCell ref="A33:B33"/>
    <mergeCell ref="A34:G34"/>
    <mergeCell ref="A30:B30"/>
    <mergeCell ref="A31:B31"/>
    <mergeCell ref="A32:B32"/>
    <mergeCell ref="A16:G16"/>
    <mergeCell ref="A21:B21"/>
    <mergeCell ref="A22:B22"/>
    <mergeCell ref="A23:B23"/>
    <mergeCell ref="A36:G36"/>
    <mergeCell ref="A35:H35"/>
    <mergeCell ref="A18:H18"/>
    <mergeCell ref="A26:B26"/>
    <mergeCell ref="A27:B27"/>
    <mergeCell ref="A28:B28"/>
    <mergeCell ref="A29:B29"/>
    <mergeCell ref="C19:H19"/>
    <mergeCell ref="A14:B14"/>
    <mergeCell ref="A15:B15"/>
    <mergeCell ref="A12:B12"/>
    <mergeCell ref="A13:B13"/>
    <mergeCell ref="A4:H4"/>
    <mergeCell ref="A5:H5"/>
    <mergeCell ref="A7:H7"/>
    <mergeCell ref="A9:H9"/>
    <mergeCell ref="A10:B11"/>
    <mergeCell ref="C10:H10"/>
  </mergeCells>
  <pageMargins left="0.7" right="0.7" top="0.75" bottom="0.75" header="0.3" footer="0.3"/>
  <pageSetup paperSize="9" scale="68"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zoomScale="80" zoomScaleNormal="80" zoomScaleSheetLayoutView="41" workbookViewId="0">
      <selection activeCell="M10" sqref="M10"/>
    </sheetView>
  </sheetViews>
  <sheetFormatPr baseColWidth="10" defaultColWidth="9.140625" defaultRowHeight="16.5" x14ac:dyDescent="0.25"/>
  <cols>
    <col min="1" max="1" width="16.42578125" style="7" customWidth="1"/>
    <col min="2" max="2" width="9.7109375" style="7" customWidth="1"/>
    <col min="3" max="3" width="14.140625" style="7" customWidth="1"/>
    <col min="4" max="4" width="14.28515625" style="7" customWidth="1"/>
    <col min="5" max="5" width="13.7109375" style="7" customWidth="1"/>
    <col min="6" max="6" width="18.140625" style="7" customWidth="1"/>
    <col min="7" max="7" width="15.7109375" style="7" customWidth="1"/>
    <col min="8" max="8" width="14.28515625" style="7" customWidth="1"/>
    <col min="9" max="9" width="16.140625" style="7" bestFit="1" customWidth="1"/>
    <col min="10" max="30" width="10.7109375" style="42" customWidth="1"/>
    <col min="31" max="1027" width="10.7109375" style="7" customWidth="1"/>
    <col min="1028" max="16384" width="9.140625" style="7"/>
  </cols>
  <sheetData>
    <row r="1" spans="1:30" x14ac:dyDescent="0.25">
      <c r="A1" s="58"/>
      <c r="B1" s="59"/>
      <c r="C1" s="59"/>
      <c r="D1" s="59"/>
      <c r="E1" s="59"/>
      <c r="F1" s="59"/>
      <c r="G1" s="59"/>
      <c r="H1" s="59"/>
      <c r="I1" s="60"/>
    </row>
    <row r="2" spans="1:30" x14ac:dyDescent="0.25">
      <c r="A2" s="61"/>
      <c r="B2" s="62"/>
      <c r="C2" s="62"/>
      <c r="D2" s="62"/>
      <c r="E2" s="62"/>
      <c r="F2" s="62"/>
      <c r="G2" s="62"/>
      <c r="H2" s="62"/>
      <c r="I2" s="63"/>
    </row>
    <row r="3" spans="1:30" x14ac:dyDescent="0.25">
      <c r="A3" s="61"/>
      <c r="B3" s="62"/>
      <c r="C3" s="62"/>
      <c r="D3" s="62"/>
      <c r="E3" s="62"/>
      <c r="F3" s="62"/>
      <c r="G3" s="62"/>
      <c r="H3" s="62"/>
      <c r="I3" s="63"/>
    </row>
    <row r="4" spans="1:30" x14ac:dyDescent="0.25">
      <c r="A4" s="306"/>
      <c r="B4" s="307"/>
      <c r="C4" s="307"/>
      <c r="D4" s="307"/>
      <c r="E4" s="307"/>
      <c r="F4" s="307"/>
      <c r="G4" s="307"/>
      <c r="H4" s="307"/>
      <c r="I4" s="308"/>
    </row>
    <row r="5" spans="1:30" x14ac:dyDescent="0.25">
      <c r="A5" s="306"/>
      <c r="B5" s="307"/>
      <c r="C5" s="307"/>
      <c r="D5" s="307"/>
      <c r="E5" s="307"/>
      <c r="F5" s="307"/>
      <c r="G5" s="307"/>
      <c r="H5" s="307"/>
      <c r="I5" s="308"/>
    </row>
    <row r="6" spans="1:30" x14ac:dyDescent="0.25">
      <c r="A6" s="216"/>
      <c r="B6" s="217"/>
      <c r="C6" s="217"/>
      <c r="D6" s="217"/>
      <c r="E6" s="217"/>
      <c r="F6" s="217"/>
      <c r="G6" s="217"/>
      <c r="H6" s="217"/>
      <c r="I6" s="218"/>
    </row>
    <row r="7" spans="1:30" ht="18" customHeight="1" x14ac:dyDescent="0.25">
      <c r="A7" s="451" t="s">
        <v>1242</v>
      </c>
      <c r="B7" s="452"/>
      <c r="C7" s="452"/>
      <c r="D7" s="452"/>
      <c r="E7" s="452"/>
      <c r="F7" s="452"/>
      <c r="G7" s="452"/>
      <c r="H7" s="452"/>
      <c r="I7" s="453"/>
    </row>
    <row r="8" spans="1:30" ht="18" customHeight="1" x14ac:dyDescent="0.25">
      <c r="A8" s="111"/>
      <c r="B8" s="79"/>
      <c r="C8" s="79"/>
      <c r="D8" s="79"/>
      <c r="E8" s="79"/>
      <c r="F8" s="79"/>
      <c r="G8" s="79"/>
      <c r="H8" s="79"/>
      <c r="I8" s="112"/>
    </row>
    <row r="9" spans="1:30" x14ac:dyDescent="0.25">
      <c r="A9" s="437" t="s">
        <v>1076</v>
      </c>
      <c r="B9" s="438"/>
      <c r="C9" s="438"/>
      <c r="D9" s="438"/>
      <c r="E9" s="438"/>
      <c r="F9" s="438"/>
      <c r="G9" s="438"/>
      <c r="H9" s="438"/>
      <c r="I9" s="439"/>
    </row>
    <row r="10" spans="1:30" s="68" customFormat="1" ht="45" customHeight="1" x14ac:dyDescent="0.25">
      <c r="A10" s="110"/>
      <c r="B10" s="441" t="s">
        <v>1078</v>
      </c>
      <c r="C10" s="441"/>
      <c r="D10" s="441"/>
      <c r="E10" s="87" t="s">
        <v>1047</v>
      </c>
      <c r="F10" s="87" t="s">
        <v>1081</v>
      </c>
      <c r="G10" s="87" t="s">
        <v>1082</v>
      </c>
      <c r="H10" s="87" t="s">
        <v>1083</v>
      </c>
      <c r="I10" s="88" t="s">
        <v>1084</v>
      </c>
      <c r="J10" s="67"/>
      <c r="K10" s="67"/>
      <c r="L10" s="67"/>
      <c r="M10" s="67"/>
      <c r="N10" s="67"/>
      <c r="O10" s="67"/>
      <c r="P10" s="67"/>
      <c r="Q10" s="67"/>
      <c r="R10" s="67"/>
      <c r="S10" s="67"/>
      <c r="T10" s="67"/>
      <c r="U10" s="67"/>
      <c r="V10" s="67"/>
      <c r="W10" s="67"/>
      <c r="X10" s="67"/>
      <c r="Y10" s="67"/>
      <c r="Z10" s="67"/>
      <c r="AA10" s="67"/>
      <c r="AB10" s="67"/>
      <c r="AC10" s="67"/>
      <c r="AD10" s="67"/>
    </row>
    <row r="11" spans="1:30" s="70" customFormat="1" x14ac:dyDescent="0.25">
      <c r="A11" s="446" t="s">
        <v>1079</v>
      </c>
      <c r="B11" s="364"/>
      <c r="C11" s="364"/>
      <c r="D11" s="364"/>
      <c r="E11" s="193">
        <v>0</v>
      </c>
      <c r="F11" s="133">
        <v>0</v>
      </c>
      <c r="G11" s="193">
        <v>0</v>
      </c>
      <c r="H11" s="183">
        <v>0</v>
      </c>
      <c r="I11" s="229">
        <f>(E11*F11*G11)+(E11*F11*G11)*H11</f>
        <v>0</v>
      </c>
      <c r="J11" s="69"/>
      <c r="K11" s="69"/>
      <c r="L11" s="69"/>
      <c r="M11" s="69"/>
      <c r="N11" s="69"/>
      <c r="O11" s="69"/>
      <c r="P11" s="69"/>
      <c r="Q11" s="69"/>
      <c r="R11" s="69"/>
      <c r="S11" s="69"/>
      <c r="T11" s="69"/>
      <c r="U11" s="69"/>
      <c r="V11" s="69"/>
      <c r="W11" s="69"/>
      <c r="X11" s="69"/>
      <c r="Y11" s="69"/>
      <c r="Z11" s="69"/>
      <c r="AA11" s="69"/>
      <c r="AB11" s="69"/>
      <c r="AC11" s="69"/>
      <c r="AD11" s="69"/>
    </row>
    <row r="12" spans="1:30" s="70" customFormat="1" x14ac:dyDescent="0.25">
      <c r="A12" s="446"/>
      <c r="B12" s="364"/>
      <c r="C12" s="364"/>
      <c r="D12" s="364"/>
      <c r="E12" s="193">
        <v>0</v>
      </c>
      <c r="F12" s="133">
        <v>0</v>
      </c>
      <c r="G12" s="193">
        <v>0</v>
      </c>
      <c r="H12" s="183">
        <v>0</v>
      </c>
      <c r="I12" s="229">
        <f t="shared" ref="I12:I21" si="0">(E12*F12*G12)+(E12*F12*G12)*H12</f>
        <v>0</v>
      </c>
      <c r="J12" s="69"/>
      <c r="K12" s="69"/>
      <c r="L12" s="69"/>
      <c r="M12" s="69"/>
      <c r="N12" s="69"/>
      <c r="O12" s="69"/>
      <c r="P12" s="69"/>
      <c r="Q12" s="69"/>
      <c r="R12" s="69"/>
      <c r="S12" s="69"/>
      <c r="T12" s="69"/>
      <c r="U12" s="69"/>
      <c r="V12" s="69"/>
      <c r="W12" s="69"/>
      <c r="X12" s="69"/>
      <c r="Y12" s="69"/>
      <c r="Z12" s="69"/>
      <c r="AA12" s="69"/>
      <c r="AB12" s="69"/>
      <c r="AC12" s="69"/>
      <c r="AD12" s="69"/>
    </row>
    <row r="13" spans="1:30" s="70" customFormat="1" x14ac:dyDescent="0.25">
      <c r="A13" s="446"/>
      <c r="B13" s="364"/>
      <c r="C13" s="364"/>
      <c r="D13" s="364"/>
      <c r="E13" s="193">
        <v>0</v>
      </c>
      <c r="F13" s="133">
        <v>0</v>
      </c>
      <c r="G13" s="193">
        <v>0</v>
      </c>
      <c r="H13" s="183">
        <v>0</v>
      </c>
      <c r="I13" s="229">
        <f t="shared" si="0"/>
        <v>0</v>
      </c>
      <c r="J13" s="69"/>
      <c r="K13" s="69"/>
      <c r="L13" s="69"/>
      <c r="M13" s="69"/>
      <c r="N13" s="69"/>
      <c r="O13" s="69"/>
      <c r="P13" s="69"/>
      <c r="Q13" s="69"/>
      <c r="R13" s="69"/>
      <c r="S13" s="69"/>
      <c r="T13" s="69"/>
      <c r="U13" s="69"/>
      <c r="V13" s="69"/>
      <c r="W13" s="69"/>
      <c r="X13" s="69"/>
      <c r="Y13" s="69"/>
      <c r="Z13" s="69"/>
      <c r="AA13" s="69"/>
      <c r="AB13" s="69"/>
      <c r="AC13" s="69"/>
      <c r="AD13" s="69"/>
    </row>
    <row r="14" spans="1:30" s="70" customFormat="1" x14ac:dyDescent="0.25">
      <c r="A14" s="446"/>
      <c r="B14" s="364"/>
      <c r="C14" s="364"/>
      <c r="D14" s="364"/>
      <c r="E14" s="193">
        <v>0</v>
      </c>
      <c r="F14" s="133">
        <v>0</v>
      </c>
      <c r="G14" s="193">
        <v>0</v>
      </c>
      <c r="H14" s="183">
        <v>0</v>
      </c>
      <c r="I14" s="229">
        <f t="shared" si="0"/>
        <v>0</v>
      </c>
      <c r="J14" s="69"/>
      <c r="K14" s="69"/>
      <c r="L14" s="69"/>
      <c r="M14" s="69"/>
      <c r="N14" s="69"/>
      <c r="O14" s="69"/>
      <c r="P14" s="69"/>
      <c r="Q14" s="69"/>
      <c r="R14" s="69"/>
      <c r="S14" s="69"/>
      <c r="T14" s="69"/>
      <c r="U14" s="69"/>
      <c r="V14" s="69"/>
      <c r="W14" s="69"/>
      <c r="X14" s="69"/>
      <c r="Y14" s="69"/>
      <c r="Z14" s="69"/>
      <c r="AA14" s="69"/>
      <c r="AB14" s="69"/>
      <c r="AC14" s="69"/>
      <c r="AD14" s="69"/>
    </row>
    <row r="15" spans="1:30" s="70" customFormat="1" x14ac:dyDescent="0.25">
      <c r="A15" s="446"/>
      <c r="B15" s="454"/>
      <c r="C15" s="455"/>
      <c r="D15" s="456"/>
      <c r="E15" s="193">
        <v>0</v>
      </c>
      <c r="F15" s="133">
        <v>0</v>
      </c>
      <c r="G15" s="193">
        <v>0</v>
      </c>
      <c r="H15" s="183">
        <v>0</v>
      </c>
      <c r="I15" s="229">
        <f t="shared" si="0"/>
        <v>0</v>
      </c>
      <c r="J15" s="69"/>
      <c r="K15" s="69"/>
      <c r="L15" s="69"/>
      <c r="M15" s="69"/>
      <c r="N15" s="69"/>
      <c r="O15" s="69"/>
      <c r="P15" s="69"/>
      <c r="Q15" s="69"/>
      <c r="R15" s="69"/>
      <c r="S15" s="69"/>
      <c r="T15" s="69"/>
      <c r="U15" s="69"/>
      <c r="V15" s="69"/>
      <c r="W15" s="69"/>
      <c r="X15" s="69"/>
      <c r="Y15" s="69"/>
      <c r="Z15" s="69"/>
      <c r="AA15" s="69"/>
      <c r="AB15" s="69"/>
      <c r="AC15" s="69"/>
      <c r="AD15" s="69"/>
    </row>
    <row r="16" spans="1:30" s="70" customFormat="1" ht="16.5" customHeight="1" x14ac:dyDescent="0.25">
      <c r="A16" s="446" t="s">
        <v>1080</v>
      </c>
      <c r="B16" s="447" t="s">
        <v>1085</v>
      </c>
      <c r="C16" s="460"/>
      <c r="D16" s="461"/>
      <c r="E16" s="194">
        <v>0</v>
      </c>
      <c r="F16" s="190">
        <v>0</v>
      </c>
      <c r="G16" s="194">
        <v>0</v>
      </c>
      <c r="H16" s="182">
        <v>0</v>
      </c>
      <c r="I16" s="229">
        <f t="shared" si="0"/>
        <v>0</v>
      </c>
      <c r="J16" s="69"/>
      <c r="K16" s="69"/>
      <c r="L16" s="69"/>
      <c r="M16" s="69"/>
      <c r="N16" s="69"/>
      <c r="O16" s="69"/>
      <c r="P16" s="69"/>
      <c r="Q16" s="69"/>
      <c r="R16" s="69"/>
      <c r="S16" s="69"/>
      <c r="T16" s="69"/>
      <c r="U16" s="69"/>
      <c r="V16" s="69"/>
      <c r="W16" s="69"/>
      <c r="X16" s="69"/>
      <c r="Y16" s="69"/>
      <c r="Z16" s="69"/>
      <c r="AA16" s="69"/>
      <c r="AB16" s="69"/>
      <c r="AC16" s="69"/>
      <c r="AD16" s="69"/>
    </row>
    <row r="17" spans="1:30" s="70" customFormat="1" x14ac:dyDescent="0.25">
      <c r="A17" s="446"/>
      <c r="B17" s="447"/>
      <c r="C17" s="462"/>
      <c r="D17" s="463"/>
      <c r="E17" s="193">
        <v>0</v>
      </c>
      <c r="F17" s="133">
        <v>0</v>
      </c>
      <c r="G17" s="193">
        <v>0</v>
      </c>
      <c r="H17" s="183">
        <v>0</v>
      </c>
      <c r="I17" s="229">
        <f t="shared" si="0"/>
        <v>0</v>
      </c>
      <c r="J17" s="69"/>
      <c r="K17" s="69"/>
      <c r="L17" s="69"/>
      <c r="M17" s="69"/>
      <c r="N17" s="69"/>
      <c r="O17" s="69"/>
      <c r="P17" s="69"/>
      <c r="Q17" s="69"/>
      <c r="R17" s="69"/>
      <c r="S17" s="69"/>
      <c r="T17" s="69"/>
      <c r="U17" s="69"/>
      <c r="V17" s="69"/>
      <c r="W17" s="69"/>
      <c r="X17" s="69"/>
      <c r="Y17" s="69"/>
      <c r="Z17" s="69"/>
      <c r="AA17" s="69"/>
      <c r="AB17" s="69"/>
      <c r="AC17" s="69"/>
      <c r="AD17" s="69"/>
    </row>
    <row r="18" spans="1:30" s="70" customFormat="1" x14ac:dyDescent="0.25">
      <c r="A18" s="446"/>
      <c r="B18" s="447" t="s">
        <v>1086</v>
      </c>
      <c r="C18" s="464"/>
      <c r="D18" s="465"/>
      <c r="E18" s="193">
        <v>0</v>
      </c>
      <c r="F18" s="133">
        <v>0</v>
      </c>
      <c r="G18" s="193">
        <v>0</v>
      </c>
      <c r="H18" s="183">
        <v>0</v>
      </c>
      <c r="I18" s="229">
        <f t="shared" si="0"/>
        <v>0</v>
      </c>
      <c r="J18" s="69"/>
      <c r="K18" s="69"/>
      <c r="L18" s="69"/>
      <c r="M18" s="69"/>
      <c r="N18" s="69"/>
      <c r="O18" s="69"/>
      <c r="P18" s="69"/>
      <c r="Q18" s="69"/>
      <c r="R18" s="69"/>
      <c r="S18" s="69"/>
      <c r="T18" s="69"/>
      <c r="U18" s="69"/>
      <c r="V18" s="69"/>
      <c r="W18" s="69"/>
      <c r="X18" s="69"/>
      <c r="Y18" s="69"/>
      <c r="Z18" s="69"/>
      <c r="AA18" s="69"/>
      <c r="AB18" s="69"/>
      <c r="AC18" s="69"/>
      <c r="AD18" s="69"/>
    </row>
    <row r="19" spans="1:30" s="70" customFormat="1" x14ac:dyDescent="0.25">
      <c r="A19" s="446"/>
      <c r="B19" s="447"/>
      <c r="C19" s="462"/>
      <c r="D19" s="463"/>
      <c r="E19" s="193">
        <v>0</v>
      </c>
      <c r="F19" s="133">
        <v>0</v>
      </c>
      <c r="G19" s="193">
        <v>0</v>
      </c>
      <c r="H19" s="183">
        <v>0</v>
      </c>
      <c r="I19" s="229">
        <f t="shared" si="0"/>
        <v>0</v>
      </c>
      <c r="J19" s="69"/>
      <c r="K19" s="69"/>
      <c r="L19" s="69"/>
      <c r="M19" s="69"/>
      <c r="N19" s="69"/>
      <c r="O19" s="69"/>
      <c r="P19" s="69"/>
      <c r="Q19" s="69"/>
      <c r="R19" s="69"/>
      <c r="S19" s="69"/>
      <c r="T19" s="69"/>
      <c r="U19" s="69"/>
      <c r="V19" s="69"/>
      <c r="W19" s="69"/>
      <c r="X19" s="69"/>
      <c r="Y19" s="69"/>
      <c r="Z19" s="69"/>
      <c r="AA19" s="69"/>
      <c r="AB19" s="69"/>
      <c r="AC19" s="69"/>
      <c r="AD19" s="69"/>
    </row>
    <row r="20" spans="1:30" s="70" customFormat="1" x14ac:dyDescent="0.25">
      <c r="A20" s="446"/>
      <c r="B20" s="447" t="s">
        <v>1087</v>
      </c>
      <c r="C20" s="464"/>
      <c r="D20" s="465"/>
      <c r="E20" s="193">
        <v>0</v>
      </c>
      <c r="F20" s="133">
        <v>0</v>
      </c>
      <c r="G20" s="193">
        <v>0</v>
      </c>
      <c r="H20" s="183">
        <v>0</v>
      </c>
      <c r="I20" s="229">
        <f t="shared" si="0"/>
        <v>0</v>
      </c>
      <c r="J20" s="69"/>
      <c r="K20" s="69"/>
      <c r="L20" s="69"/>
      <c r="M20" s="69"/>
      <c r="N20" s="69"/>
      <c r="O20" s="69"/>
      <c r="P20" s="69"/>
      <c r="Q20" s="69"/>
      <c r="R20" s="69"/>
      <c r="S20" s="69"/>
      <c r="T20" s="69"/>
      <c r="U20" s="69"/>
      <c r="V20" s="69"/>
      <c r="W20" s="69"/>
      <c r="X20" s="69"/>
      <c r="Y20" s="69"/>
      <c r="Z20" s="69"/>
      <c r="AA20" s="69"/>
      <c r="AB20" s="69"/>
      <c r="AC20" s="69"/>
      <c r="AD20" s="69"/>
    </row>
    <row r="21" spans="1:30" s="70" customFormat="1" x14ac:dyDescent="0.25">
      <c r="A21" s="446"/>
      <c r="B21" s="447"/>
      <c r="C21" s="460"/>
      <c r="D21" s="461"/>
      <c r="E21" s="195">
        <v>0</v>
      </c>
      <c r="F21" s="191">
        <v>0</v>
      </c>
      <c r="G21" s="195">
        <v>0</v>
      </c>
      <c r="H21" s="184">
        <v>0</v>
      </c>
      <c r="I21" s="229">
        <f t="shared" si="0"/>
        <v>0</v>
      </c>
      <c r="J21" s="69"/>
      <c r="K21" s="69"/>
      <c r="L21" s="69"/>
      <c r="M21" s="69"/>
      <c r="N21" s="69"/>
      <c r="O21" s="69"/>
      <c r="P21" s="69"/>
      <c r="Q21" s="69"/>
      <c r="R21" s="69"/>
      <c r="S21" s="69"/>
      <c r="T21" s="69"/>
      <c r="U21" s="69"/>
      <c r="V21" s="69"/>
      <c r="W21" s="69"/>
      <c r="X21" s="69"/>
      <c r="Y21" s="69"/>
      <c r="Z21" s="69"/>
      <c r="AA21" s="69"/>
      <c r="AB21" s="69"/>
      <c r="AC21" s="69"/>
      <c r="AD21" s="69"/>
    </row>
    <row r="22" spans="1:30" s="70" customFormat="1" x14ac:dyDescent="0.25">
      <c r="A22" s="444" t="s">
        <v>1088</v>
      </c>
      <c r="B22" s="445"/>
      <c r="C22" s="445"/>
      <c r="D22" s="445"/>
      <c r="E22" s="445"/>
      <c r="F22" s="445"/>
      <c r="G22" s="445"/>
      <c r="H22" s="445"/>
      <c r="I22" s="89">
        <f>SUM(I11:I21)</f>
        <v>0</v>
      </c>
      <c r="J22" s="69"/>
      <c r="K22" s="69"/>
      <c r="L22" s="69"/>
      <c r="M22" s="69"/>
      <c r="N22" s="69"/>
      <c r="O22" s="69"/>
      <c r="P22" s="69"/>
      <c r="Q22" s="69"/>
      <c r="R22" s="69"/>
      <c r="S22" s="69"/>
      <c r="T22" s="69"/>
      <c r="U22" s="69"/>
      <c r="V22" s="69"/>
      <c r="W22" s="69"/>
      <c r="X22" s="69"/>
      <c r="Y22" s="69"/>
      <c r="Z22" s="69"/>
      <c r="AA22" s="69"/>
      <c r="AB22" s="69"/>
      <c r="AC22" s="69"/>
      <c r="AD22" s="69"/>
    </row>
    <row r="23" spans="1:30" ht="18" customHeight="1" x14ac:dyDescent="0.25">
      <c r="A23" s="111"/>
      <c r="B23" s="79"/>
      <c r="C23" s="79"/>
      <c r="D23" s="79"/>
      <c r="E23" s="79"/>
      <c r="F23" s="79"/>
      <c r="G23" s="79"/>
      <c r="H23" s="79"/>
      <c r="I23" s="112"/>
    </row>
    <row r="24" spans="1:30" x14ac:dyDescent="0.25">
      <c r="A24" s="457" t="s">
        <v>1077</v>
      </c>
      <c r="B24" s="458"/>
      <c r="C24" s="458"/>
      <c r="D24" s="458"/>
      <c r="E24" s="458"/>
      <c r="F24" s="458"/>
      <c r="G24" s="458"/>
      <c r="H24" s="458"/>
      <c r="I24" s="459"/>
    </row>
    <row r="25" spans="1:30" s="68" customFormat="1" ht="43.5" customHeight="1" x14ac:dyDescent="0.25">
      <c r="A25" s="110"/>
      <c r="B25" s="441" t="s">
        <v>1078</v>
      </c>
      <c r="C25" s="441"/>
      <c r="D25" s="441"/>
      <c r="E25" s="87" t="s">
        <v>1047</v>
      </c>
      <c r="F25" s="87" t="s">
        <v>1081</v>
      </c>
      <c r="G25" s="87" t="s">
        <v>1082</v>
      </c>
      <c r="H25" s="87" t="s">
        <v>1083</v>
      </c>
      <c r="I25" s="88" t="s">
        <v>1084</v>
      </c>
      <c r="J25" s="67"/>
      <c r="K25" s="67"/>
      <c r="L25" s="67"/>
      <c r="M25" s="67"/>
      <c r="N25" s="67"/>
      <c r="O25" s="67"/>
      <c r="P25" s="67"/>
      <c r="Q25" s="67"/>
      <c r="R25" s="67"/>
      <c r="S25" s="67"/>
      <c r="T25" s="67"/>
      <c r="U25" s="67"/>
      <c r="V25" s="67"/>
      <c r="W25" s="67"/>
      <c r="X25" s="67"/>
      <c r="Y25" s="67"/>
      <c r="Z25" s="67"/>
      <c r="AA25" s="67"/>
      <c r="AB25" s="67"/>
      <c r="AC25" s="67"/>
      <c r="AD25" s="67"/>
    </row>
    <row r="26" spans="1:30" s="70" customFormat="1" x14ac:dyDescent="0.25">
      <c r="A26" s="446" t="s">
        <v>1079</v>
      </c>
      <c r="B26" s="364"/>
      <c r="C26" s="364"/>
      <c r="D26" s="364"/>
      <c r="E26" s="193">
        <v>0</v>
      </c>
      <c r="F26" s="133">
        <v>0</v>
      </c>
      <c r="G26" s="193">
        <v>0</v>
      </c>
      <c r="H26" s="183">
        <v>0</v>
      </c>
      <c r="I26" s="229">
        <f>(E26*F26*G26)+(E26*F26*G26)*H26</f>
        <v>0</v>
      </c>
      <c r="J26" s="69"/>
      <c r="K26" s="69"/>
      <c r="L26" s="69"/>
      <c r="M26" s="69"/>
      <c r="N26" s="69"/>
      <c r="O26" s="69"/>
      <c r="P26" s="69"/>
      <c r="Q26" s="69"/>
      <c r="R26" s="69"/>
      <c r="S26" s="69"/>
      <c r="T26" s="69"/>
      <c r="U26" s="69"/>
      <c r="V26" s="69"/>
      <c r="W26" s="69"/>
      <c r="X26" s="69"/>
      <c r="Y26" s="69"/>
      <c r="Z26" s="69"/>
      <c r="AA26" s="69"/>
      <c r="AB26" s="69"/>
      <c r="AC26" s="69"/>
      <c r="AD26" s="69"/>
    </row>
    <row r="27" spans="1:30" s="70" customFormat="1" x14ac:dyDescent="0.25">
      <c r="A27" s="446"/>
      <c r="B27" s="364"/>
      <c r="C27" s="364"/>
      <c r="D27" s="364"/>
      <c r="E27" s="193">
        <v>0</v>
      </c>
      <c r="F27" s="133">
        <v>0</v>
      </c>
      <c r="G27" s="193">
        <v>0</v>
      </c>
      <c r="H27" s="183">
        <v>0</v>
      </c>
      <c r="I27" s="229">
        <f t="shared" ref="I27:I36" si="1">(E27*F27*G27)+(E27*F27*G27)*H27</f>
        <v>0</v>
      </c>
      <c r="J27" s="69"/>
      <c r="K27" s="69"/>
      <c r="L27" s="69"/>
      <c r="M27" s="69"/>
      <c r="N27" s="69"/>
      <c r="O27" s="69"/>
      <c r="P27" s="69"/>
      <c r="Q27" s="69"/>
      <c r="R27" s="69"/>
      <c r="S27" s="69"/>
      <c r="T27" s="69"/>
      <c r="U27" s="69"/>
      <c r="V27" s="69"/>
      <c r="W27" s="69"/>
      <c r="X27" s="69"/>
      <c r="Y27" s="69"/>
      <c r="Z27" s="69"/>
      <c r="AA27" s="69"/>
      <c r="AB27" s="69"/>
      <c r="AC27" s="69"/>
      <c r="AD27" s="69"/>
    </row>
    <row r="28" spans="1:30" s="70" customFormat="1" x14ac:dyDescent="0.25">
      <c r="A28" s="446"/>
      <c r="B28" s="364"/>
      <c r="C28" s="364"/>
      <c r="D28" s="364"/>
      <c r="E28" s="193">
        <v>0</v>
      </c>
      <c r="F28" s="133">
        <v>0</v>
      </c>
      <c r="G28" s="193">
        <v>0</v>
      </c>
      <c r="H28" s="183">
        <v>0</v>
      </c>
      <c r="I28" s="229">
        <f t="shared" si="1"/>
        <v>0</v>
      </c>
      <c r="J28" s="69"/>
      <c r="K28" s="69"/>
      <c r="L28" s="69"/>
      <c r="M28" s="69"/>
      <c r="N28" s="69"/>
      <c r="O28" s="69"/>
      <c r="P28" s="69"/>
      <c r="Q28" s="69"/>
      <c r="R28" s="69"/>
      <c r="S28" s="69"/>
      <c r="T28" s="69"/>
      <c r="U28" s="69"/>
      <c r="V28" s="69"/>
      <c r="W28" s="69"/>
      <c r="X28" s="69"/>
      <c r="Y28" s="69"/>
      <c r="Z28" s="69"/>
      <c r="AA28" s="69"/>
      <c r="AB28" s="69"/>
      <c r="AC28" s="69"/>
      <c r="AD28" s="69"/>
    </row>
    <row r="29" spans="1:30" s="70" customFormat="1" x14ac:dyDescent="0.25">
      <c r="A29" s="446"/>
      <c r="B29" s="364"/>
      <c r="C29" s="364"/>
      <c r="D29" s="364"/>
      <c r="E29" s="193">
        <v>0</v>
      </c>
      <c r="F29" s="133">
        <v>0</v>
      </c>
      <c r="G29" s="193">
        <v>0</v>
      </c>
      <c r="H29" s="183">
        <v>0</v>
      </c>
      <c r="I29" s="229">
        <f t="shared" si="1"/>
        <v>0</v>
      </c>
      <c r="J29" s="69"/>
      <c r="K29" s="69"/>
      <c r="L29" s="69"/>
      <c r="M29" s="69"/>
      <c r="N29" s="69"/>
      <c r="O29" s="69"/>
      <c r="P29" s="69"/>
      <c r="Q29" s="69"/>
      <c r="R29" s="69"/>
      <c r="S29" s="69"/>
      <c r="T29" s="69"/>
      <c r="U29" s="69"/>
      <c r="V29" s="69"/>
      <c r="W29" s="69"/>
      <c r="X29" s="69"/>
      <c r="Y29" s="69"/>
      <c r="Z29" s="69"/>
      <c r="AA29" s="69"/>
      <c r="AB29" s="69"/>
      <c r="AC29" s="69"/>
      <c r="AD29" s="69"/>
    </row>
    <row r="30" spans="1:30" s="70" customFormat="1" x14ac:dyDescent="0.25">
      <c r="A30" s="446"/>
      <c r="B30" s="364"/>
      <c r="C30" s="364"/>
      <c r="D30" s="364"/>
      <c r="E30" s="193">
        <v>0</v>
      </c>
      <c r="F30" s="133">
        <v>0</v>
      </c>
      <c r="G30" s="193">
        <v>0</v>
      </c>
      <c r="H30" s="183">
        <v>0</v>
      </c>
      <c r="I30" s="229">
        <f t="shared" si="1"/>
        <v>0</v>
      </c>
      <c r="J30" s="69"/>
      <c r="K30" s="69"/>
      <c r="L30" s="69"/>
      <c r="M30" s="69"/>
      <c r="N30" s="69"/>
      <c r="O30" s="69"/>
      <c r="P30" s="69"/>
      <c r="Q30" s="69"/>
      <c r="R30" s="69"/>
      <c r="S30" s="69"/>
      <c r="T30" s="69"/>
      <c r="U30" s="69"/>
      <c r="V30" s="69"/>
      <c r="W30" s="69"/>
      <c r="X30" s="69"/>
      <c r="Y30" s="69"/>
      <c r="Z30" s="69"/>
      <c r="AA30" s="69"/>
      <c r="AB30" s="69"/>
      <c r="AC30" s="69"/>
      <c r="AD30" s="69"/>
    </row>
    <row r="31" spans="1:30" s="70" customFormat="1" ht="16.5" customHeight="1" x14ac:dyDescent="0.25">
      <c r="A31" s="446" t="s">
        <v>1080</v>
      </c>
      <c r="B31" s="447" t="s">
        <v>1085</v>
      </c>
      <c r="C31" s="460"/>
      <c r="D31" s="461"/>
      <c r="E31" s="194">
        <v>0</v>
      </c>
      <c r="F31" s="190">
        <v>0</v>
      </c>
      <c r="G31" s="194">
        <v>0</v>
      </c>
      <c r="H31" s="182">
        <v>0</v>
      </c>
      <c r="I31" s="229">
        <f t="shared" si="1"/>
        <v>0</v>
      </c>
      <c r="J31" s="69"/>
      <c r="K31" s="69"/>
      <c r="L31" s="69"/>
      <c r="M31" s="69"/>
      <c r="N31" s="69"/>
      <c r="O31" s="69"/>
      <c r="P31" s="69"/>
      <c r="Q31" s="69"/>
      <c r="R31" s="69"/>
      <c r="S31" s="69"/>
      <c r="T31" s="69"/>
      <c r="U31" s="69"/>
      <c r="V31" s="69"/>
      <c r="W31" s="69"/>
      <c r="X31" s="69"/>
      <c r="Y31" s="69"/>
      <c r="Z31" s="69"/>
      <c r="AA31" s="69"/>
      <c r="AB31" s="69"/>
      <c r="AC31" s="69"/>
      <c r="AD31" s="69"/>
    </row>
    <row r="32" spans="1:30" s="70" customFormat="1" x14ac:dyDescent="0.25">
      <c r="A32" s="446"/>
      <c r="B32" s="447"/>
      <c r="C32" s="462"/>
      <c r="D32" s="463"/>
      <c r="E32" s="193">
        <v>0</v>
      </c>
      <c r="F32" s="133">
        <v>0</v>
      </c>
      <c r="G32" s="193">
        <v>0</v>
      </c>
      <c r="H32" s="183">
        <v>0</v>
      </c>
      <c r="I32" s="229">
        <f t="shared" si="1"/>
        <v>0</v>
      </c>
      <c r="J32" s="69"/>
      <c r="K32" s="69"/>
      <c r="L32" s="69"/>
      <c r="M32" s="69"/>
      <c r="N32" s="69"/>
      <c r="O32" s="69"/>
      <c r="P32" s="69"/>
      <c r="Q32" s="69"/>
      <c r="R32" s="69"/>
      <c r="S32" s="69"/>
      <c r="T32" s="69"/>
      <c r="U32" s="69"/>
      <c r="V32" s="69"/>
      <c r="W32" s="69"/>
      <c r="X32" s="69"/>
      <c r="Y32" s="69"/>
      <c r="Z32" s="69"/>
      <c r="AA32" s="69"/>
      <c r="AB32" s="69"/>
      <c r="AC32" s="69"/>
      <c r="AD32" s="69"/>
    </row>
    <row r="33" spans="1:30" s="70" customFormat="1" x14ac:dyDescent="0.25">
      <c r="A33" s="446"/>
      <c r="B33" s="447" t="s">
        <v>1086</v>
      </c>
      <c r="C33" s="464"/>
      <c r="D33" s="465"/>
      <c r="E33" s="193">
        <v>0</v>
      </c>
      <c r="F33" s="133">
        <v>0</v>
      </c>
      <c r="G33" s="193">
        <v>0</v>
      </c>
      <c r="H33" s="183">
        <v>0</v>
      </c>
      <c r="I33" s="229">
        <f t="shared" si="1"/>
        <v>0</v>
      </c>
      <c r="J33" s="69"/>
      <c r="K33" s="69"/>
      <c r="L33" s="69"/>
      <c r="M33" s="69"/>
      <c r="N33" s="69"/>
      <c r="O33" s="69"/>
      <c r="P33" s="69"/>
      <c r="Q33" s="69"/>
      <c r="R33" s="69"/>
      <c r="S33" s="69"/>
      <c r="T33" s="69"/>
      <c r="U33" s="69"/>
      <c r="V33" s="69"/>
      <c r="W33" s="69"/>
      <c r="X33" s="69"/>
      <c r="Y33" s="69"/>
      <c r="Z33" s="69"/>
      <c r="AA33" s="69"/>
      <c r="AB33" s="69"/>
      <c r="AC33" s="69"/>
      <c r="AD33" s="69"/>
    </row>
    <row r="34" spans="1:30" s="70" customFormat="1" x14ac:dyDescent="0.25">
      <c r="A34" s="446"/>
      <c r="B34" s="447"/>
      <c r="C34" s="462"/>
      <c r="D34" s="463"/>
      <c r="E34" s="193">
        <v>0</v>
      </c>
      <c r="F34" s="133">
        <v>0</v>
      </c>
      <c r="G34" s="193">
        <v>0</v>
      </c>
      <c r="H34" s="183">
        <v>0</v>
      </c>
      <c r="I34" s="229">
        <f t="shared" si="1"/>
        <v>0</v>
      </c>
      <c r="J34" s="69"/>
      <c r="K34" s="69"/>
      <c r="L34" s="69"/>
      <c r="M34" s="69"/>
      <c r="N34" s="69"/>
      <c r="O34" s="69"/>
      <c r="P34" s="69"/>
      <c r="Q34" s="69"/>
      <c r="R34" s="69"/>
      <c r="S34" s="69"/>
      <c r="T34" s="69"/>
      <c r="U34" s="69"/>
      <c r="V34" s="69"/>
      <c r="W34" s="69"/>
      <c r="X34" s="69"/>
      <c r="Y34" s="69"/>
      <c r="Z34" s="69"/>
      <c r="AA34" s="69"/>
      <c r="AB34" s="69"/>
      <c r="AC34" s="69"/>
      <c r="AD34" s="69"/>
    </row>
    <row r="35" spans="1:30" s="70" customFormat="1" x14ac:dyDescent="0.25">
      <c r="A35" s="446"/>
      <c r="B35" s="447" t="s">
        <v>1087</v>
      </c>
      <c r="C35" s="464"/>
      <c r="D35" s="465"/>
      <c r="E35" s="193">
        <v>0</v>
      </c>
      <c r="F35" s="133">
        <v>0</v>
      </c>
      <c r="G35" s="193">
        <v>0</v>
      </c>
      <c r="H35" s="183">
        <v>0</v>
      </c>
      <c r="I35" s="229">
        <f t="shared" si="1"/>
        <v>0</v>
      </c>
      <c r="J35" s="69"/>
      <c r="K35" s="69"/>
      <c r="L35" s="69"/>
      <c r="M35" s="69"/>
      <c r="N35" s="69"/>
      <c r="O35" s="69"/>
      <c r="P35" s="69"/>
      <c r="Q35" s="69"/>
      <c r="R35" s="69"/>
      <c r="S35" s="69"/>
      <c r="T35" s="69"/>
      <c r="U35" s="69"/>
      <c r="V35" s="69"/>
      <c r="W35" s="69"/>
      <c r="X35" s="69"/>
      <c r="Y35" s="69"/>
      <c r="Z35" s="69"/>
      <c r="AA35" s="69"/>
      <c r="AB35" s="69"/>
      <c r="AC35" s="69"/>
      <c r="AD35" s="69"/>
    </row>
    <row r="36" spans="1:30" s="70" customFormat="1" x14ac:dyDescent="0.25">
      <c r="A36" s="446"/>
      <c r="B36" s="447"/>
      <c r="C36" s="460"/>
      <c r="D36" s="461"/>
      <c r="E36" s="195">
        <v>0</v>
      </c>
      <c r="F36" s="191">
        <v>0</v>
      </c>
      <c r="G36" s="195">
        <v>0</v>
      </c>
      <c r="H36" s="184">
        <v>0</v>
      </c>
      <c r="I36" s="229">
        <f t="shared" si="1"/>
        <v>0</v>
      </c>
      <c r="J36" s="69"/>
      <c r="K36" s="69"/>
      <c r="L36" s="69"/>
      <c r="M36" s="69"/>
      <c r="N36" s="69"/>
      <c r="O36" s="69"/>
      <c r="P36" s="69"/>
      <c r="Q36" s="69"/>
      <c r="R36" s="69"/>
      <c r="S36" s="69"/>
      <c r="T36" s="69"/>
      <c r="U36" s="69"/>
      <c r="V36" s="69"/>
      <c r="W36" s="69"/>
      <c r="X36" s="69"/>
      <c r="Y36" s="69"/>
      <c r="Z36" s="69"/>
      <c r="AA36" s="69"/>
      <c r="AB36" s="69"/>
      <c r="AC36" s="69"/>
      <c r="AD36" s="69"/>
    </row>
    <row r="37" spans="1:30" s="70" customFormat="1" x14ac:dyDescent="0.25">
      <c r="A37" s="444" t="s">
        <v>1089</v>
      </c>
      <c r="B37" s="445"/>
      <c r="C37" s="445"/>
      <c r="D37" s="445"/>
      <c r="E37" s="445"/>
      <c r="F37" s="445"/>
      <c r="G37" s="445"/>
      <c r="H37" s="445"/>
      <c r="I37" s="89">
        <f>SUM(I26:I36)</f>
        <v>0</v>
      </c>
      <c r="J37" s="69"/>
      <c r="K37" s="69"/>
      <c r="L37" s="69"/>
      <c r="M37" s="69"/>
      <c r="N37" s="69"/>
      <c r="O37" s="69"/>
      <c r="P37" s="69"/>
      <c r="Q37" s="69"/>
      <c r="R37" s="69"/>
      <c r="S37" s="69"/>
      <c r="T37" s="69"/>
      <c r="U37" s="69"/>
      <c r="V37" s="69"/>
      <c r="W37" s="69"/>
      <c r="X37" s="69"/>
      <c r="Y37" s="69"/>
      <c r="Z37" s="69"/>
      <c r="AA37" s="69"/>
      <c r="AB37" s="69"/>
      <c r="AC37" s="69"/>
      <c r="AD37" s="69"/>
    </row>
    <row r="38" spans="1:30" s="70" customFormat="1" x14ac:dyDescent="0.25">
      <c r="A38" s="80"/>
      <c r="B38" s="81"/>
      <c r="C38" s="81"/>
      <c r="D38" s="81"/>
      <c r="E38" s="81"/>
      <c r="F38" s="81"/>
      <c r="G38" s="81"/>
      <c r="H38" s="81"/>
      <c r="I38" s="82"/>
      <c r="J38" s="69"/>
      <c r="K38" s="69"/>
      <c r="L38" s="69"/>
      <c r="M38" s="69"/>
      <c r="N38" s="69"/>
      <c r="O38" s="69"/>
      <c r="P38" s="69"/>
      <c r="Q38" s="69"/>
      <c r="R38" s="69"/>
      <c r="S38" s="69"/>
      <c r="T38" s="69"/>
      <c r="U38" s="69"/>
      <c r="V38" s="69"/>
      <c r="W38" s="69"/>
      <c r="X38" s="69"/>
      <c r="Y38" s="69"/>
      <c r="Z38" s="69"/>
      <c r="AA38" s="69"/>
      <c r="AB38" s="69"/>
      <c r="AC38" s="69"/>
      <c r="AD38" s="69"/>
    </row>
    <row r="39" spans="1:30" x14ac:dyDescent="0.25">
      <c r="A39" s="444" t="s">
        <v>1090</v>
      </c>
      <c r="B39" s="445"/>
      <c r="C39" s="445"/>
      <c r="D39" s="445"/>
      <c r="E39" s="445"/>
      <c r="F39" s="445"/>
      <c r="G39" s="445"/>
      <c r="H39" s="445"/>
      <c r="I39" s="89">
        <f>I22+I37</f>
        <v>0</v>
      </c>
    </row>
    <row r="40" spans="1:30" x14ac:dyDescent="0.25">
      <c r="A40" s="73"/>
      <c r="B40" s="74"/>
      <c r="C40" s="74"/>
      <c r="D40" s="74"/>
      <c r="E40" s="74"/>
      <c r="F40" s="74"/>
      <c r="G40" s="62"/>
      <c r="H40" s="74"/>
      <c r="I40" s="75"/>
    </row>
    <row r="41" spans="1:30" x14ac:dyDescent="0.25">
      <c r="A41" s="73"/>
      <c r="B41" s="74"/>
      <c r="C41" s="74"/>
      <c r="D41" s="74"/>
      <c r="E41" s="74"/>
      <c r="F41" s="74"/>
      <c r="G41" s="62"/>
      <c r="H41" s="74"/>
      <c r="I41" s="75"/>
    </row>
    <row r="42" spans="1:30" x14ac:dyDescent="0.25">
      <c r="A42" s="73"/>
      <c r="B42" s="74"/>
      <c r="C42" s="74"/>
      <c r="D42" s="74"/>
      <c r="E42" s="74"/>
      <c r="F42" s="74"/>
      <c r="G42" s="62"/>
      <c r="H42" s="74"/>
      <c r="I42" s="75"/>
    </row>
    <row r="43" spans="1:30" x14ac:dyDescent="0.25">
      <c r="A43" s="64"/>
      <c r="B43" s="65"/>
      <c r="C43" s="65"/>
      <c r="D43" s="65"/>
      <c r="E43" s="62"/>
      <c r="F43" s="62"/>
      <c r="G43" s="65"/>
      <c r="H43" s="65"/>
      <c r="I43" s="83"/>
    </row>
    <row r="44" spans="1:30" x14ac:dyDescent="0.25">
      <c r="A44" s="448" t="s">
        <v>16</v>
      </c>
      <c r="B44" s="449"/>
      <c r="C44" s="449"/>
      <c r="D44" s="449"/>
      <c r="E44" s="66"/>
      <c r="F44" s="66"/>
      <c r="G44" s="449" t="s">
        <v>17</v>
      </c>
      <c r="H44" s="449"/>
      <c r="I44" s="450"/>
    </row>
    <row r="45" spans="1:30" s="42" customFormat="1" x14ac:dyDescent="0.25">
      <c r="D45" s="62"/>
      <c r="E45" s="62"/>
      <c r="F45" s="62"/>
      <c r="I45" s="62"/>
    </row>
    <row r="46" spans="1:30" s="42" customFormat="1" x14ac:dyDescent="0.25"/>
    <row r="47" spans="1:30" s="42" customFormat="1" x14ac:dyDescent="0.25"/>
    <row r="48" spans="1:30"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sheetData>
  <sheetProtection password="C71F" sheet="1" objects="1" scenarios="1"/>
  <mergeCells count="38">
    <mergeCell ref="G44:I44"/>
    <mergeCell ref="C35:D36"/>
    <mergeCell ref="A37:H37"/>
    <mergeCell ref="A44:D44"/>
    <mergeCell ref="B27:D27"/>
    <mergeCell ref="B28:D28"/>
    <mergeCell ref="B29:D29"/>
    <mergeCell ref="B30:D30"/>
    <mergeCell ref="A31:A36"/>
    <mergeCell ref="B31:B32"/>
    <mergeCell ref="C31:D32"/>
    <mergeCell ref="B33:B34"/>
    <mergeCell ref="C33:D34"/>
    <mergeCell ref="B35:B36"/>
    <mergeCell ref="A39:H39"/>
    <mergeCell ref="A24:I24"/>
    <mergeCell ref="B25:D25"/>
    <mergeCell ref="A26:A30"/>
    <mergeCell ref="B26:D26"/>
    <mergeCell ref="A11:A15"/>
    <mergeCell ref="A16:A21"/>
    <mergeCell ref="C16:D17"/>
    <mergeCell ref="C18:D19"/>
    <mergeCell ref="C20:D21"/>
    <mergeCell ref="B16:B17"/>
    <mergeCell ref="B18:B19"/>
    <mergeCell ref="B20:B21"/>
    <mergeCell ref="B11:D11"/>
    <mergeCell ref="B12:D12"/>
    <mergeCell ref="B13:D13"/>
    <mergeCell ref="B14:D14"/>
    <mergeCell ref="A4:I4"/>
    <mergeCell ref="A5:I5"/>
    <mergeCell ref="A7:I7"/>
    <mergeCell ref="A9:I9"/>
    <mergeCell ref="A22:H22"/>
    <mergeCell ref="B10:D10"/>
    <mergeCell ref="B15:D15"/>
  </mergeCells>
  <pageMargins left="0.7" right="0.7" top="0.75" bottom="0.75" header="0.3" footer="0.3"/>
  <pageSetup paperSize="11" scale="42"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34"/>
  <sheetViews>
    <sheetView zoomScale="85" zoomScaleNormal="85" workbookViewId="0">
      <selection activeCell="L1" sqref="L1"/>
    </sheetView>
  </sheetViews>
  <sheetFormatPr baseColWidth="10" defaultColWidth="9.140625" defaultRowHeight="16.5" x14ac:dyDescent="0.25"/>
  <cols>
    <col min="1" max="1" width="9.7109375" style="7" customWidth="1"/>
    <col min="2" max="2" width="10.85546875" style="7" customWidth="1"/>
    <col min="3" max="3" width="8.85546875" style="7" customWidth="1"/>
    <col min="4" max="4" width="39.140625" style="7" customWidth="1"/>
    <col min="5" max="5" width="14.42578125" style="7" customWidth="1"/>
    <col min="6" max="6" width="16.7109375" style="7" bestFit="1" customWidth="1"/>
    <col min="7" max="7" width="14.7109375" style="7" bestFit="1" customWidth="1"/>
    <col min="8" max="8" width="15.28515625" style="7" bestFit="1" customWidth="1"/>
    <col min="9" max="59" width="10.7109375" style="42" customWidth="1"/>
    <col min="60" max="1019" width="10.7109375" style="7" customWidth="1"/>
    <col min="1020" max="16384" width="9.140625" style="7"/>
  </cols>
  <sheetData>
    <row r="1" spans="1:59" x14ac:dyDescent="0.25">
      <c r="A1" s="58"/>
      <c r="B1" s="59"/>
      <c r="C1" s="59"/>
      <c r="D1" s="59"/>
      <c r="E1" s="59"/>
      <c r="F1" s="59"/>
      <c r="G1" s="59"/>
      <c r="H1" s="60"/>
    </row>
    <row r="2" spans="1:59" x14ac:dyDescent="0.25">
      <c r="A2" s="61"/>
      <c r="B2" s="62"/>
      <c r="C2" s="62"/>
      <c r="D2" s="62"/>
      <c r="E2" s="62"/>
      <c r="F2" s="62"/>
      <c r="G2" s="62"/>
      <c r="H2" s="63"/>
    </row>
    <row r="3" spans="1:59" x14ac:dyDescent="0.25">
      <c r="A3" s="61"/>
      <c r="B3" s="62"/>
      <c r="C3" s="62"/>
      <c r="D3" s="62"/>
      <c r="E3" s="62"/>
      <c r="F3" s="62"/>
      <c r="G3" s="62"/>
      <c r="H3" s="63"/>
    </row>
    <row r="4" spans="1:59" x14ac:dyDescent="0.25">
      <c r="A4" s="488"/>
      <c r="B4" s="489"/>
      <c r="C4" s="489"/>
      <c r="D4" s="489"/>
      <c r="E4" s="489"/>
      <c r="F4" s="489"/>
      <c r="G4" s="489"/>
      <c r="H4" s="490"/>
    </row>
    <row r="5" spans="1:59" x14ac:dyDescent="0.25">
      <c r="A5" s="488"/>
      <c r="B5" s="489"/>
      <c r="C5" s="489"/>
      <c r="D5" s="489"/>
      <c r="E5" s="489"/>
      <c r="F5" s="489"/>
      <c r="G5" s="489"/>
      <c r="H5" s="490"/>
    </row>
    <row r="6" spans="1:59" ht="18" customHeight="1" x14ac:dyDescent="0.25">
      <c r="A6" s="434" t="s">
        <v>1243</v>
      </c>
      <c r="B6" s="435"/>
      <c r="C6" s="435"/>
      <c r="D6" s="435"/>
      <c r="E6" s="435"/>
      <c r="F6" s="435"/>
      <c r="G6" s="435"/>
      <c r="H6" s="436"/>
    </row>
    <row r="7" spans="1:59" ht="18" customHeight="1" x14ac:dyDescent="0.25">
      <c r="A7" s="221"/>
      <c r="B7" s="222"/>
      <c r="C7" s="222"/>
      <c r="D7" s="222"/>
      <c r="E7" s="222"/>
      <c r="F7" s="222"/>
      <c r="G7" s="222"/>
      <c r="H7" s="223"/>
    </row>
    <row r="8" spans="1:59" s="70" customFormat="1" x14ac:dyDescent="0.25">
      <c r="A8" s="480" t="s">
        <v>1316</v>
      </c>
      <c r="B8" s="481"/>
      <c r="C8" s="481"/>
      <c r="D8" s="481"/>
      <c r="E8" s="481"/>
      <c r="F8" s="481"/>
      <c r="G8" s="481"/>
      <c r="H8" s="485"/>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row>
    <row r="9" spans="1:59" ht="76.5" customHeight="1" x14ac:dyDescent="0.25">
      <c r="A9" s="493"/>
      <c r="B9" s="494"/>
      <c r="C9" s="494"/>
      <c r="D9" s="494"/>
      <c r="E9" s="494"/>
      <c r="F9" s="494"/>
      <c r="G9" s="494"/>
      <c r="H9" s="495"/>
    </row>
    <row r="10" spans="1:59" x14ac:dyDescent="0.25">
      <c r="A10" s="437"/>
      <c r="B10" s="438"/>
      <c r="C10" s="438"/>
      <c r="D10" s="438"/>
      <c r="E10" s="438"/>
      <c r="F10" s="438"/>
      <c r="G10" s="438"/>
      <c r="H10" s="439"/>
    </row>
    <row r="11" spans="1:59" s="70" customFormat="1" ht="16.5" customHeight="1" x14ac:dyDescent="0.25">
      <c r="A11" s="491" t="s">
        <v>1280</v>
      </c>
      <c r="B11" s="492"/>
      <c r="C11" s="492"/>
      <c r="D11" s="492"/>
      <c r="E11" s="492"/>
      <c r="F11" s="492"/>
      <c r="G11" s="492"/>
      <c r="H11" s="88"/>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row>
    <row r="12" spans="1:59" x14ac:dyDescent="0.25">
      <c r="A12" s="440" t="s">
        <v>1093</v>
      </c>
      <c r="B12" s="441"/>
      <c r="C12" s="441"/>
      <c r="D12" s="441" t="s">
        <v>1092</v>
      </c>
      <c r="E12" s="441" t="s">
        <v>15</v>
      </c>
      <c r="F12" s="441" t="s">
        <v>1273</v>
      </c>
      <c r="G12" s="441" t="s">
        <v>1274</v>
      </c>
      <c r="H12" s="88" t="s">
        <v>1091</v>
      </c>
    </row>
    <row r="13" spans="1:59" s="68" customFormat="1" ht="40.5" customHeight="1" x14ac:dyDescent="0.25">
      <c r="A13" s="440"/>
      <c r="B13" s="441"/>
      <c r="C13" s="441"/>
      <c r="D13" s="441"/>
      <c r="E13" s="441"/>
      <c r="F13" s="441"/>
      <c r="G13" s="441"/>
      <c r="H13" s="88"/>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row>
    <row r="14" spans="1:59" s="70" customFormat="1" ht="16.5" customHeight="1" x14ac:dyDescent="0.25">
      <c r="A14" s="467" t="s">
        <v>1275</v>
      </c>
      <c r="B14" s="468"/>
      <c r="C14" s="468"/>
      <c r="D14" s="196"/>
      <c r="E14" s="133">
        <v>0</v>
      </c>
      <c r="F14" s="133">
        <v>0</v>
      </c>
      <c r="G14" s="133">
        <v>0</v>
      </c>
      <c r="H14" s="232">
        <f t="shared" ref="H14:H19" si="0">SUM(E14:G14)</f>
        <v>0</v>
      </c>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row>
    <row r="15" spans="1:59" s="70" customFormat="1" ht="16.5" customHeight="1" x14ac:dyDescent="0.25">
      <c r="A15" s="467" t="s">
        <v>1276</v>
      </c>
      <c r="B15" s="468"/>
      <c r="C15" s="468"/>
      <c r="D15" s="196"/>
      <c r="E15" s="133">
        <v>0</v>
      </c>
      <c r="F15" s="133">
        <v>0</v>
      </c>
      <c r="G15" s="133">
        <v>0</v>
      </c>
      <c r="H15" s="232">
        <f t="shared" si="0"/>
        <v>0</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row>
    <row r="16" spans="1:59" s="70" customFormat="1" x14ac:dyDescent="0.25">
      <c r="A16" s="467" t="s">
        <v>1277</v>
      </c>
      <c r="B16" s="468"/>
      <c r="C16" s="468"/>
      <c r="D16" s="196"/>
      <c r="E16" s="133">
        <v>0</v>
      </c>
      <c r="F16" s="133">
        <v>0</v>
      </c>
      <c r="G16" s="133">
        <v>0</v>
      </c>
      <c r="H16" s="232">
        <f t="shared" si="0"/>
        <v>0</v>
      </c>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row>
    <row r="17" spans="1:59" s="70" customFormat="1" ht="16.5" customHeight="1" x14ac:dyDescent="0.25">
      <c r="A17" s="467" t="s">
        <v>1278</v>
      </c>
      <c r="B17" s="468"/>
      <c r="C17" s="468"/>
      <c r="D17" s="196"/>
      <c r="E17" s="133">
        <v>0</v>
      </c>
      <c r="F17" s="133">
        <v>0</v>
      </c>
      <c r="G17" s="133">
        <v>0</v>
      </c>
      <c r="H17" s="232">
        <f t="shared" si="0"/>
        <v>0</v>
      </c>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row>
    <row r="18" spans="1:59" s="70" customFormat="1" ht="16.5" customHeight="1" x14ac:dyDescent="0.25">
      <c r="A18" s="467" t="s">
        <v>1279</v>
      </c>
      <c r="B18" s="468"/>
      <c r="C18" s="468"/>
      <c r="D18" s="196"/>
      <c r="E18" s="133">
        <v>0</v>
      </c>
      <c r="F18" s="133">
        <v>0</v>
      </c>
      <c r="G18" s="133">
        <v>0</v>
      </c>
      <c r="H18" s="232">
        <f t="shared" ref="H18" si="1">SUM(E18:G18)</f>
        <v>0</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row>
    <row r="19" spans="1:59" s="70" customFormat="1" ht="16.5" customHeight="1" x14ac:dyDescent="0.25">
      <c r="A19" s="467" t="s">
        <v>1281</v>
      </c>
      <c r="B19" s="468"/>
      <c r="C19" s="468"/>
      <c r="D19" s="196"/>
      <c r="E19" s="133">
        <v>0</v>
      </c>
      <c r="F19" s="133">
        <v>0</v>
      </c>
      <c r="G19" s="133">
        <v>0</v>
      </c>
      <c r="H19" s="232">
        <f t="shared" si="0"/>
        <v>0</v>
      </c>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row>
    <row r="20" spans="1:59" s="70" customFormat="1" ht="16.5" customHeight="1" x14ac:dyDescent="0.25">
      <c r="A20" s="440" t="s">
        <v>1094</v>
      </c>
      <c r="B20" s="441"/>
      <c r="C20" s="441"/>
      <c r="D20" s="441"/>
      <c r="E20" s="441"/>
      <c r="F20" s="441"/>
      <c r="G20" s="441"/>
      <c r="H20" s="89">
        <f>SUM(H11:H19)</f>
        <v>0</v>
      </c>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row>
    <row r="21" spans="1:59" s="70" customFormat="1" ht="16.5" customHeight="1" x14ac:dyDescent="0.25">
      <c r="A21" s="440" t="s">
        <v>1092</v>
      </c>
      <c r="B21" s="441"/>
      <c r="C21" s="441"/>
      <c r="D21" s="441"/>
      <c r="E21" s="441"/>
      <c r="F21" s="441"/>
      <c r="G21" s="441"/>
      <c r="H21" s="47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row>
    <row r="22" spans="1:59" s="70" customFormat="1" ht="16.5" customHeight="1" x14ac:dyDescent="0.25">
      <c r="A22" s="480" t="s">
        <v>1282</v>
      </c>
      <c r="B22" s="481"/>
      <c r="C22" s="481"/>
      <c r="D22" s="482"/>
      <c r="E22" s="483"/>
      <c r="F22" s="483"/>
      <c r="G22" s="484"/>
      <c r="H22" s="197">
        <v>0</v>
      </c>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row>
    <row r="23" spans="1:59" s="70" customFormat="1" x14ac:dyDescent="0.25">
      <c r="A23" s="469"/>
      <c r="B23" s="470"/>
      <c r="C23" s="470"/>
      <c r="D23" s="470"/>
      <c r="E23" s="470"/>
      <c r="F23" s="470"/>
      <c r="G23" s="470"/>
      <c r="H23" s="471"/>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row>
    <row r="24" spans="1:59" x14ac:dyDescent="0.25">
      <c r="A24" s="486" t="s">
        <v>1317</v>
      </c>
      <c r="B24" s="487"/>
      <c r="C24" s="487"/>
      <c r="D24" s="487"/>
      <c r="E24" s="487"/>
      <c r="F24" s="487"/>
      <c r="G24" s="487"/>
      <c r="H24" s="90">
        <f>H20+H22</f>
        <v>0</v>
      </c>
    </row>
    <row r="25" spans="1:59" s="70" customFormat="1" x14ac:dyDescent="0.25">
      <c r="A25" s="476"/>
      <c r="B25" s="477"/>
      <c r="C25" s="477"/>
      <c r="D25" s="477"/>
      <c r="E25" s="477"/>
      <c r="F25" s="477"/>
      <c r="G25" s="477"/>
      <c r="H25" s="478"/>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row>
    <row r="26" spans="1:59" s="70" customFormat="1" x14ac:dyDescent="0.25">
      <c r="A26" s="84"/>
      <c r="B26" s="85"/>
      <c r="C26" s="85"/>
      <c r="D26" s="85"/>
      <c r="E26" s="85"/>
      <c r="F26" s="85"/>
      <c r="G26" s="85"/>
      <c r="H26" s="86"/>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row>
    <row r="27" spans="1:59" s="70" customFormat="1" x14ac:dyDescent="0.25">
      <c r="A27" s="84"/>
      <c r="B27" s="85"/>
      <c r="C27" s="85"/>
      <c r="D27" s="85"/>
      <c r="E27" s="85"/>
      <c r="F27" s="85"/>
      <c r="G27" s="85"/>
      <c r="H27" s="86"/>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row>
    <row r="28" spans="1:59" s="70" customFormat="1" x14ac:dyDescent="0.25">
      <c r="A28" s="84"/>
      <c r="B28" s="85"/>
      <c r="C28" s="85"/>
      <c r="D28" s="85"/>
      <c r="E28" s="85"/>
      <c r="F28" s="85"/>
      <c r="G28" s="85"/>
      <c r="H28" s="86"/>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row>
    <row r="29" spans="1:59" s="70" customFormat="1" x14ac:dyDescent="0.25">
      <c r="A29" s="91"/>
      <c r="B29" s="92"/>
      <c r="C29" s="92"/>
      <c r="D29" s="92"/>
      <c r="E29" s="92"/>
      <c r="F29" s="92"/>
      <c r="G29" s="92"/>
      <c r="H29" s="93"/>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row>
    <row r="30" spans="1:59" ht="17.25" customHeight="1" x14ac:dyDescent="0.25">
      <c r="A30" s="73"/>
      <c r="B30" s="74"/>
      <c r="C30" s="74"/>
      <c r="D30" s="74"/>
      <c r="E30" s="74"/>
      <c r="F30" s="74"/>
      <c r="G30" s="62"/>
      <c r="H30" s="75"/>
    </row>
    <row r="31" spans="1:59" ht="17.25" customHeight="1" x14ac:dyDescent="0.25">
      <c r="A31" s="73"/>
      <c r="B31" s="74"/>
      <c r="C31" s="74"/>
      <c r="D31" s="74"/>
      <c r="E31" s="74"/>
      <c r="F31" s="74"/>
      <c r="G31" s="62"/>
      <c r="H31" s="75"/>
    </row>
    <row r="32" spans="1:59" ht="17.25" customHeight="1" x14ac:dyDescent="0.25">
      <c r="A32" s="73"/>
      <c r="B32" s="74"/>
      <c r="C32" s="74"/>
      <c r="D32" s="74"/>
      <c r="E32" s="74"/>
      <c r="F32" s="74"/>
      <c r="G32" s="62"/>
      <c r="H32" s="75"/>
    </row>
    <row r="33" spans="1:9" x14ac:dyDescent="0.25">
      <c r="A33" s="73"/>
      <c r="B33" s="74"/>
      <c r="C33" s="74"/>
      <c r="D33" s="74"/>
      <c r="E33" s="74"/>
      <c r="F33" s="74"/>
      <c r="G33" s="62"/>
      <c r="H33" s="75"/>
    </row>
    <row r="34" spans="1:9" x14ac:dyDescent="0.25">
      <c r="A34" s="64"/>
      <c r="B34" s="65"/>
      <c r="C34" s="65"/>
      <c r="D34" s="65"/>
      <c r="E34" s="62"/>
      <c r="F34" s="65"/>
      <c r="G34" s="65"/>
      <c r="H34" s="83"/>
    </row>
    <row r="35" spans="1:9" x14ac:dyDescent="0.25">
      <c r="A35" s="474" t="s">
        <v>16</v>
      </c>
      <c r="B35" s="475"/>
      <c r="C35" s="475"/>
      <c r="D35" s="475"/>
      <c r="E35" s="66"/>
      <c r="F35" s="472" t="s">
        <v>17</v>
      </c>
      <c r="G35" s="472"/>
      <c r="H35" s="473"/>
    </row>
    <row r="36" spans="1:9" s="42" customFormat="1" x14ac:dyDescent="0.25">
      <c r="C36" s="62"/>
      <c r="D36" s="62"/>
      <c r="E36" s="62"/>
      <c r="F36" s="62"/>
    </row>
    <row r="37" spans="1:9" s="42" customFormat="1" ht="30" customHeight="1" x14ac:dyDescent="0.25">
      <c r="A37" s="466"/>
      <c r="B37" s="466"/>
      <c r="C37" s="466"/>
      <c r="D37" s="466"/>
      <c r="E37" s="466"/>
      <c r="F37" s="466"/>
      <c r="G37" s="466"/>
      <c r="H37" s="466"/>
      <c r="I37" s="117"/>
    </row>
    <row r="38" spans="1:9" s="42" customFormat="1" x14ac:dyDescent="0.25"/>
    <row r="39" spans="1:9" s="42" customFormat="1" x14ac:dyDescent="0.25"/>
    <row r="40" spans="1:9" s="42" customFormat="1" x14ac:dyDescent="0.25"/>
    <row r="41" spans="1:9" s="42" customFormat="1" x14ac:dyDescent="0.25"/>
    <row r="42" spans="1:9" s="42" customFormat="1" x14ac:dyDescent="0.25"/>
    <row r="43" spans="1:9" s="42" customFormat="1" x14ac:dyDescent="0.25"/>
    <row r="44" spans="1:9" s="42" customFormat="1" x14ac:dyDescent="0.25"/>
    <row r="45" spans="1:9" s="42" customFormat="1" x14ac:dyDescent="0.25"/>
    <row r="46" spans="1:9" s="42" customFormat="1" x14ac:dyDescent="0.25"/>
    <row r="47" spans="1:9" s="42" customFormat="1" x14ac:dyDescent="0.25"/>
    <row r="48" spans="1:9"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row r="107" s="42" customFormat="1" x14ac:dyDescent="0.25"/>
    <row r="108" s="42" customFormat="1" x14ac:dyDescent="0.25"/>
    <row r="109" s="42" customFormat="1" x14ac:dyDescent="0.25"/>
    <row r="110" s="42" customFormat="1" x14ac:dyDescent="0.25"/>
    <row r="111" s="42" customFormat="1" x14ac:dyDescent="0.25"/>
    <row r="112" s="42" customFormat="1" x14ac:dyDescent="0.25"/>
    <row r="113" s="42" customFormat="1" x14ac:dyDescent="0.25"/>
    <row r="114" s="42" customFormat="1" x14ac:dyDescent="0.25"/>
    <row r="115" s="42" customFormat="1" x14ac:dyDescent="0.25"/>
    <row r="116" s="42" customFormat="1" x14ac:dyDescent="0.25"/>
    <row r="117" s="42" customFormat="1" x14ac:dyDescent="0.25"/>
    <row r="118" s="42" customFormat="1" x14ac:dyDescent="0.25"/>
    <row r="119" s="42" customFormat="1" x14ac:dyDescent="0.25"/>
    <row r="120" s="42" customFormat="1" x14ac:dyDescent="0.25"/>
    <row r="121" s="42" customFormat="1" x14ac:dyDescent="0.25"/>
    <row r="122" s="42" customFormat="1" x14ac:dyDescent="0.25"/>
    <row r="123" s="42" customFormat="1" x14ac:dyDescent="0.25"/>
    <row r="124" s="42" customFormat="1" x14ac:dyDescent="0.25"/>
    <row r="125" s="42" customFormat="1" x14ac:dyDescent="0.25"/>
    <row r="126" s="42" customFormat="1" x14ac:dyDescent="0.25"/>
    <row r="127" s="42" customFormat="1" x14ac:dyDescent="0.25"/>
    <row r="128" s="42" customFormat="1" x14ac:dyDescent="0.25"/>
    <row r="129" s="42" customFormat="1" x14ac:dyDescent="0.25"/>
    <row r="130" s="42" customFormat="1" x14ac:dyDescent="0.25"/>
    <row r="131" s="42" customFormat="1" x14ac:dyDescent="0.25"/>
    <row r="132" s="42" customFormat="1" x14ac:dyDescent="0.25"/>
    <row r="133" s="42" customFormat="1" x14ac:dyDescent="0.25"/>
    <row r="134" s="42" customFormat="1" x14ac:dyDescent="0.25"/>
    <row r="135" s="42" customFormat="1" x14ac:dyDescent="0.25"/>
    <row r="136" s="42" customFormat="1" x14ac:dyDescent="0.25"/>
    <row r="137" s="42" customFormat="1" x14ac:dyDescent="0.25"/>
    <row r="138" s="42" customFormat="1" x14ac:dyDescent="0.25"/>
    <row r="139" s="42" customFormat="1" x14ac:dyDescent="0.25"/>
    <row r="140" s="42" customFormat="1" x14ac:dyDescent="0.25"/>
    <row r="141" s="42" customFormat="1" x14ac:dyDescent="0.25"/>
    <row r="142" s="42" customFormat="1" x14ac:dyDescent="0.25"/>
    <row r="143" s="42" customFormat="1" x14ac:dyDescent="0.25"/>
    <row r="144" s="42" customFormat="1" x14ac:dyDescent="0.25"/>
    <row r="145" s="42" customFormat="1" x14ac:dyDescent="0.25"/>
    <row r="146" s="42" customFormat="1" x14ac:dyDescent="0.25"/>
    <row r="147" s="42" customFormat="1" x14ac:dyDescent="0.25"/>
    <row r="148" s="42" customFormat="1" x14ac:dyDescent="0.25"/>
    <row r="149" s="42" customFormat="1" x14ac:dyDescent="0.25"/>
    <row r="150" s="42" customFormat="1" x14ac:dyDescent="0.25"/>
    <row r="151" s="42" customFormat="1" x14ac:dyDescent="0.25"/>
    <row r="152" s="42" customFormat="1" x14ac:dyDescent="0.25"/>
    <row r="153" s="42" customFormat="1" x14ac:dyDescent="0.25"/>
    <row r="154" s="42" customFormat="1" x14ac:dyDescent="0.25"/>
    <row r="155" s="42" customFormat="1" x14ac:dyDescent="0.25"/>
    <row r="156" s="42" customFormat="1" x14ac:dyDescent="0.25"/>
    <row r="157" s="42" customFormat="1" x14ac:dyDescent="0.25"/>
    <row r="158" s="42" customFormat="1" x14ac:dyDescent="0.25"/>
    <row r="159" s="42" customFormat="1" x14ac:dyDescent="0.25"/>
    <row r="160" s="42" customFormat="1" x14ac:dyDescent="0.25"/>
    <row r="161" s="42" customFormat="1" x14ac:dyDescent="0.25"/>
    <row r="162" s="42" customFormat="1" x14ac:dyDescent="0.25"/>
    <row r="163" s="42" customFormat="1" x14ac:dyDescent="0.25"/>
    <row r="164" s="42" customFormat="1" x14ac:dyDescent="0.25"/>
    <row r="165" s="42" customFormat="1" x14ac:dyDescent="0.25"/>
    <row r="166" s="42" customFormat="1" x14ac:dyDescent="0.25"/>
    <row r="167" s="42" customFormat="1" x14ac:dyDescent="0.25"/>
    <row r="168" s="42" customFormat="1" x14ac:dyDescent="0.25"/>
    <row r="169" s="42" customFormat="1" x14ac:dyDescent="0.25"/>
    <row r="170" s="42" customFormat="1" x14ac:dyDescent="0.25"/>
    <row r="171" s="42" customFormat="1" x14ac:dyDescent="0.25"/>
    <row r="172" s="42" customFormat="1" x14ac:dyDescent="0.25"/>
    <row r="173" s="42" customFormat="1" x14ac:dyDescent="0.25"/>
    <row r="174" s="42" customFormat="1" x14ac:dyDescent="0.25"/>
    <row r="175" s="42" customFormat="1" x14ac:dyDescent="0.25"/>
    <row r="176" s="42" customFormat="1" x14ac:dyDescent="0.25"/>
    <row r="177" s="42" customFormat="1" x14ac:dyDescent="0.25"/>
    <row r="178" s="42" customFormat="1" x14ac:dyDescent="0.25"/>
    <row r="179" s="42" customFormat="1" x14ac:dyDescent="0.25"/>
    <row r="180" s="42" customFormat="1" x14ac:dyDescent="0.25"/>
    <row r="181" s="42" customFormat="1" x14ac:dyDescent="0.25"/>
    <row r="182" s="42" customFormat="1" x14ac:dyDescent="0.25"/>
    <row r="183" s="42" customFormat="1" x14ac:dyDescent="0.25"/>
    <row r="184" s="42" customFormat="1" x14ac:dyDescent="0.25"/>
    <row r="185" s="42" customFormat="1" x14ac:dyDescent="0.25"/>
    <row r="186" s="42" customFormat="1" x14ac:dyDescent="0.25"/>
    <row r="187" s="42" customFormat="1" x14ac:dyDescent="0.25"/>
    <row r="188" s="42" customFormat="1" x14ac:dyDescent="0.25"/>
    <row r="189" s="42" customFormat="1" x14ac:dyDescent="0.25"/>
    <row r="190" s="42" customFormat="1" x14ac:dyDescent="0.25"/>
    <row r="191" s="42" customFormat="1" x14ac:dyDescent="0.25"/>
    <row r="192" s="42" customFormat="1" x14ac:dyDescent="0.25"/>
    <row r="193" s="42" customFormat="1" x14ac:dyDescent="0.25"/>
    <row r="194" s="42" customFormat="1" x14ac:dyDescent="0.25"/>
    <row r="195" s="42" customFormat="1" x14ac:dyDescent="0.25"/>
    <row r="196" s="42" customFormat="1" x14ac:dyDescent="0.25"/>
    <row r="197" s="42" customFormat="1" x14ac:dyDescent="0.25"/>
    <row r="198" s="42" customFormat="1" x14ac:dyDescent="0.25"/>
    <row r="199" s="42" customFormat="1" x14ac:dyDescent="0.25"/>
    <row r="200" s="42" customFormat="1" x14ac:dyDescent="0.25"/>
    <row r="201" s="42" customFormat="1" x14ac:dyDescent="0.25"/>
    <row r="202" s="42" customFormat="1" x14ac:dyDescent="0.25"/>
    <row r="203" s="42" customFormat="1" x14ac:dyDescent="0.25"/>
    <row r="204" s="42" customFormat="1" x14ac:dyDescent="0.25"/>
    <row r="205" s="42" customFormat="1" x14ac:dyDescent="0.25"/>
    <row r="206" s="42" customFormat="1" x14ac:dyDescent="0.25"/>
    <row r="207" s="42" customFormat="1" x14ac:dyDescent="0.25"/>
    <row r="208" s="42" customFormat="1" x14ac:dyDescent="0.25"/>
    <row r="209" s="42" customFormat="1" x14ac:dyDescent="0.25"/>
    <row r="210" s="42" customFormat="1" x14ac:dyDescent="0.25"/>
    <row r="211" s="42" customFormat="1" x14ac:dyDescent="0.25"/>
    <row r="212" s="42" customFormat="1" x14ac:dyDescent="0.25"/>
    <row r="213" s="42" customFormat="1" x14ac:dyDescent="0.25"/>
    <row r="214" s="42" customFormat="1" x14ac:dyDescent="0.25"/>
    <row r="215" s="42" customFormat="1" x14ac:dyDescent="0.25"/>
    <row r="216" s="42" customFormat="1" x14ac:dyDescent="0.25"/>
    <row r="217" s="42" customFormat="1" x14ac:dyDescent="0.25"/>
    <row r="218" s="42" customFormat="1" x14ac:dyDescent="0.25"/>
    <row r="219" s="42" customFormat="1" x14ac:dyDescent="0.25"/>
    <row r="220" s="42" customFormat="1" x14ac:dyDescent="0.25"/>
    <row r="221" s="42" customFormat="1" x14ac:dyDescent="0.25"/>
    <row r="222" s="42" customFormat="1" x14ac:dyDescent="0.25"/>
    <row r="223" s="42" customFormat="1" x14ac:dyDescent="0.25"/>
    <row r="224" s="42" customFormat="1" x14ac:dyDescent="0.25"/>
    <row r="225" s="42" customFormat="1" x14ac:dyDescent="0.25"/>
    <row r="226" s="42" customFormat="1" x14ac:dyDescent="0.25"/>
    <row r="227" s="42" customFormat="1" x14ac:dyDescent="0.25"/>
    <row r="228" s="42" customFormat="1" x14ac:dyDescent="0.25"/>
    <row r="229" s="42" customFormat="1" x14ac:dyDescent="0.25"/>
    <row r="230" s="42" customFormat="1" x14ac:dyDescent="0.25"/>
    <row r="231" s="42" customFormat="1" x14ac:dyDescent="0.25"/>
    <row r="232" s="42" customFormat="1" x14ac:dyDescent="0.25"/>
    <row r="233" s="42" customFormat="1" x14ac:dyDescent="0.25"/>
    <row r="234" s="42" customFormat="1" x14ac:dyDescent="0.25"/>
    <row r="235" s="42" customFormat="1" x14ac:dyDescent="0.25"/>
    <row r="236" s="42" customFormat="1" x14ac:dyDescent="0.25"/>
    <row r="237" s="42" customFormat="1" x14ac:dyDescent="0.25"/>
    <row r="238" s="42" customFormat="1" x14ac:dyDescent="0.25"/>
    <row r="239" s="42" customFormat="1" x14ac:dyDescent="0.25"/>
    <row r="240" s="42" customFormat="1" x14ac:dyDescent="0.25"/>
    <row r="241" s="42" customFormat="1" x14ac:dyDescent="0.25"/>
    <row r="242" s="42" customFormat="1" x14ac:dyDescent="0.25"/>
    <row r="243" s="42" customFormat="1" x14ac:dyDescent="0.25"/>
    <row r="244" s="42" customFormat="1" x14ac:dyDescent="0.25"/>
    <row r="245" s="42" customFormat="1" x14ac:dyDescent="0.25"/>
    <row r="246" s="42" customFormat="1" x14ac:dyDescent="0.25"/>
    <row r="247" s="42" customFormat="1" x14ac:dyDescent="0.25"/>
    <row r="248" s="42" customFormat="1" x14ac:dyDescent="0.25"/>
    <row r="249" s="42" customFormat="1" x14ac:dyDescent="0.25"/>
    <row r="250" s="42" customFormat="1" x14ac:dyDescent="0.25"/>
    <row r="251" s="42" customFormat="1" x14ac:dyDescent="0.25"/>
    <row r="252" s="42" customFormat="1" x14ac:dyDescent="0.25"/>
    <row r="253" s="42" customFormat="1" x14ac:dyDescent="0.25"/>
    <row r="254" s="42" customFormat="1" x14ac:dyDescent="0.25"/>
    <row r="255" s="42" customFormat="1" x14ac:dyDescent="0.25"/>
    <row r="256" s="42" customFormat="1" x14ac:dyDescent="0.25"/>
    <row r="257" s="42" customFormat="1" x14ac:dyDescent="0.25"/>
    <row r="258" s="42" customFormat="1" x14ac:dyDescent="0.25"/>
    <row r="259" s="42" customFormat="1" x14ac:dyDescent="0.25"/>
    <row r="260" s="42" customFormat="1" x14ac:dyDescent="0.25"/>
    <row r="261" s="42" customFormat="1" x14ac:dyDescent="0.25"/>
    <row r="262" s="42" customFormat="1" x14ac:dyDescent="0.25"/>
    <row r="263" s="42" customFormat="1" x14ac:dyDescent="0.25"/>
    <row r="264" s="42" customFormat="1" x14ac:dyDescent="0.25"/>
    <row r="265" s="42" customFormat="1" x14ac:dyDescent="0.25"/>
    <row r="266" s="42" customFormat="1" x14ac:dyDescent="0.25"/>
    <row r="267" s="42" customFormat="1" x14ac:dyDescent="0.25"/>
    <row r="268" s="42" customFormat="1" x14ac:dyDescent="0.25"/>
    <row r="269" s="42" customFormat="1" x14ac:dyDescent="0.25"/>
    <row r="270" s="42" customFormat="1" x14ac:dyDescent="0.25"/>
    <row r="271" s="42" customFormat="1" x14ac:dyDescent="0.25"/>
    <row r="272" s="42" customFormat="1" x14ac:dyDescent="0.25"/>
    <row r="273" s="42" customFormat="1" x14ac:dyDescent="0.25"/>
    <row r="274" s="42" customFormat="1" x14ac:dyDescent="0.25"/>
    <row r="275" s="42" customFormat="1" x14ac:dyDescent="0.25"/>
    <row r="276" s="42" customFormat="1" x14ac:dyDescent="0.25"/>
    <row r="277" s="42" customFormat="1" x14ac:dyDescent="0.25"/>
    <row r="278" s="42" customFormat="1" x14ac:dyDescent="0.25"/>
    <row r="279" s="42" customFormat="1" x14ac:dyDescent="0.25"/>
    <row r="280" s="42" customFormat="1" x14ac:dyDescent="0.25"/>
    <row r="281" s="42" customFormat="1" x14ac:dyDescent="0.25"/>
    <row r="282" s="42" customFormat="1" x14ac:dyDescent="0.25"/>
    <row r="283" s="42" customFormat="1" x14ac:dyDescent="0.25"/>
    <row r="284" s="42" customFormat="1" x14ac:dyDescent="0.25"/>
    <row r="285" s="42" customFormat="1" x14ac:dyDescent="0.25"/>
    <row r="286" s="42" customFormat="1" x14ac:dyDescent="0.25"/>
    <row r="287" s="42" customFormat="1" x14ac:dyDescent="0.25"/>
    <row r="288" s="42" customFormat="1" x14ac:dyDescent="0.25"/>
    <row r="289" s="42" customFormat="1" x14ac:dyDescent="0.25"/>
    <row r="290" s="42" customFormat="1" x14ac:dyDescent="0.25"/>
    <row r="291" s="42" customFormat="1" x14ac:dyDescent="0.25"/>
    <row r="292" s="42" customFormat="1" x14ac:dyDescent="0.25"/>
    <row r="293" s="42" customFormat="1" x14ac:dyDescent="0.25"/>
    <row r="294" s="42" customFormat="1" x14ac:dyDescent="0.25"/>
    <row r="295" s="42" customFormat="1" x14ac:dyDescent="0.25"/>
    <row r="296" s="42" customFormat="1" x14ac:dyDescent="0.25"/>
    <row r="297" s="42" customFormat="1" x14ac:dyDescent="0.25"/>
    <row r="298" s="42" customFormat="1" x14ac:dyDescent="0.25"/>
    <row r="299" s="42" customFormat="1" x14ac:dyDescent="0.25"/>
    <row r="300" s="42" customFormat="1" x14ac:dyDescent="0.25"/>
    <row r="301" s="42" customFormat="1" x14ac:dyDescent="0.25"/>
    <row r="302" s="42" customFormat="1" x14ac:dyDescent="0.25"/>
    <row r="303" s="42" customFormat="1" x14ac:dyDescent="0.25"/>
    <row r="304" s="42" customFormat="1" x14ac:dyDescent="0.25"/>
    <row r="305" s="42" customFormat="1" x14ac:dyDescent="0.25"/>
    <row r="306" s="42" customFormat="1" x14ac:dyDescent="0.25"/>
    <row r="307" s="42" customFormat="1" x14ac:dyDescent="0.25"/>
    <row r="308" s="42" customFormat="1" x14ac:dyDescent="0.25"/>
    <row r="309" s="42" customFormat="1" x14ac:dyDescent="0.25"/>
    <row r="310" s="42" customFormat="1" x14ac:dyDescent="0.25"/>
    <row r="311" s="42" customFormat="1" x14ac:dyDescent="0.25"/>
    <row r="312" s="42" customFormat="1" x14ac:dyDescent="0.25"/>
    <row r="313" s="42" customFormat="1" x14ac:dyDescent="0.25"/>
    <row r="314" s="42" customFormat="1" x14ac:dyDescent="0.25"/>
    <row r="315" s="42" customFormat="1" x14ac:dyDescent="0.25"/>
    <row r="316" s="42" customFormat="1" x14ac:dyDescent="0.25"/>
    <row r="317" s="42" customFormat="1" x14ac:dyDescent="0.25"/>
    <row r="318" s="42" customFormat="1" x14ac:dyDescent="0.25"/>
    <row r="319" s="42" customFormat="1" x14ac:dyDescent="0.25"/>
    <row r="320" s="42" customFormat="1" x14ac:dyDescent="0.25"/>
    <row r="321" s="42" customFormat="1" x14ac:dyDescent="0.25"/>
    <row r="322" s="42" customFormat="1" x14ac:dyDescent="0.25"/>
    <row r="323" s="42" customFormat="1" x14ac:dyDescent="0.25"/>
    <row r="324" s="42" customFormat="1" x14ac:dyDescent="0.25"/>
    <row r="325" s="42" customFormat="1" x14ac:dyDescent="0.25"/>
    <row r="326" s="42" customFormat="1" x14ac:dyDescent="0.25"/>
    <row r="327" s="42" customFormat="1" x14ac:dyDescent="0.25"/>
    <row r="328" s="42" customFormat="1" x14ac:dyDescent="0.25"/>
    <row r="329" s="42" customFormat="1" x14ac:dyDescent="0.25"/>
    <row r="330" s="42" customFormat="1" x14ac:dyDescent="0.25"/>
    <row r="331" s="42" customFormat="1" x14ac:dyDescent="0.25"/>
    <row r="332" s="42" customFormat="1" x14ac:dyDescent="0.25"/>
    <row r="333" s="42" customFormat="1" x14ac:dyDescent="0.25"/>
    <row r="334" s="42" customFormat="1" x14ac:dyDescent="0.25"/>
  </sheetData>
  <sheetProtection password="C71F" sheet="1" objects="1" scenarios="1"/>
  <mergeCells count="28">
    <mergeCell ref="A8:H8"/>
    <mergeCell ref="A24:G24"/>
    <mergeCell ref="A4:H4"/>
    <mergeCell ref="A5:H5"/>
    <mergeCell ref="A6:H6"/>
    <mergeCell ref="A10:H10"/>
    <mergeCell ref="A19:C19"/>
    <mergeCell ref="A11:G11"/>
    <mergeCell ref="A18:C18"/>
    <mergeCell ref="A9:H9"/>
    <mergeCell ref="A12:C13"/>
    <mergeCell ref="D12:D13"/>
    <mergeCell ref="E12:E13"/>
    <mergeCell ref="F12:F13"/>
    <mergeCell ref="G12:G13"/>
    <mergeCell ref="A37:H37"/>
    <mergeCell ref="A14:C14"/>
    <mergeCell ref="A15:C15"/>
    <mergeCell ref="A16:C16"/>
    <mergeCell ref="A17:C17"/>
    <mergeCell ref="A20:G20"/>
    <mergeCell ref="A23:H23"/>
    <mergeCell ref="F35:H35"/>
    <mergeCell ref="A35:D35"/>
    <mergeCell ref="A25:H25"/>
    <mergeCell ref="A21:H21"/>
    <mergeCell ref="A22:C22"/>
    <mergeCell ref="D22:G22"/>
  </mergeCells>
  <pageMargins left="0.7" right="0.7" top="0.75" bottom="0.75" header="0.3" footer="0.3"/>
  <pageSetup paperSize="9" scale="67" orientation="portrait" horizontalDpi="4294967295" verticalDpi="4294967295" r:id="rId1"/>
  <ignoredErrors>
    <ignoredError sqref="H20"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opLeftCell="B13" zoomScaleNormal="100" workbookViewId="0">
      <selection activeCell="E23" sqref="E23"/>
    </sheetView>
  </sheetViews>
  <sheetFormatPr baseColWidth="10" defaultColWidth="9.140625" defaultRowHeight="15" x14ac:dyDescent="0.25"/>
  <cols>
    <col min="1" max="1" width="10.7109375" style="36" customWidth="1"/>
    <col min="2" max="2" width="15.42578125" style="36" customWidth="1"/>
    <col min="3" max="3" width="11.42578125" style="36" customWidth="1"/>
    <col min="4" max="4" width="7.85546875" style="36" customWidth="1"/>
    <col min="5" max="5" width="4.85546875" style="36" customWidth="1"/>
    <col min="6" max="6" width="3.28515625" style="36" customWidth="1"/>
    <col min="7" max="7" width="7.28515625" style="36" customWidth="1"/>
    <col min="8" max="8" width="7.5703125" style="36" customWidth="1"/>
    <col min="9" max="10" width="9.5703125" style="36" customWidth="1"/>
    <col min="11" max="11" width="8" style="36" customWidth="1"/>
    <col min="12" max="12" width="7.85546875" style="36" customWidth="1"/>
    <col min="13" max="13" width="7.5703125" style="36" customWidth="1"/>
    <col min="14" max="14" width="13.7109375" style="36" customWidth="1"/>
    <col min="15" max="15" width="14.7109375" style="36" customWidth="1"/>
    <col min="16" max="1032" width="10.7109375" style="36" customWidth="1"/>
    <col min="1033" max="16384" width="9.140625" style="36"/>
  </cols>
  <sheetData>
    <row r="1" spans="2:17" s="11" customFormat="1" ht="16.5" x14ac:dyDescent="0.3"/>
    <row r="2" spans="2:17" s="11" customFormat="1" ht="16.5" x14ac:dyDescent="0.3">
      <c r="M2" s="12"/>
      <c r="N2" s="12"/>
      <c r="Q2" s="13"/>
    </row>
    <row r="3" spans="2:17" s="11" customFormat="1" ht="16.5" x14ac:dyDescent="0.3">
      <c r="Q3" s="13"/>
    </row>
    <row r="4" spans="2:17" s="11" customFormat="1" ht="16.5" x14ac:dyDescent="0.3">
      <c r="Q4" s="13"/>
    </row>
    <row r="5" spans="2:17" s="11" customFormat="1" ht="16.5" x14ac:dyDescent="0.3">
      <c r="Q5" s="13"/>
    </row>
    <row r="6" spans="2:17" s="11" customFormat="1" ht="16.5" x14ac:dyDescent="0.3">
      <c r="K6" s="498">
        <f ca="1">TODAY()</f>
        <v>43838</v>
      </c>
      <c r="L6" s="498"/>
      <c r="M6" s="498"/>
      <c r="N6" s="498"/>
    </row>
    <row r="7" spans="2:17" s="11" customFormat="1" ht="16.5" x14ac:dyDescent="0.3"/>
    <row r="8" spans="2:17" s="11" customFormat="1" ht="16.5" customHeight="1" x14ac:dyDescent="0.3">
      <c r="B8" s="11" t="s">
        <v>1020</v>
      </c>
    </row>
    <row r="9" spans="2:17" s="11" customFormat="1" ht="16.5" customHeight="1" x14ac:dyDescent="0.3">
      <c r="B9" s="11" t="s">
        <v>1018</v>
      </c>
    </row>
    <row r="10" spans="2:17" s="11" customFormat="1" ht="16.5" customHeight="1" x14ac:dyDescent="0.3">
      <c r="B10" s="11" t="s">
        <v>1019</v>
      </c>
    </row>
    <row r="11" spans="2:17" s="11" customFormat="1" ht="16.5" customHeight="1" x14ac:dyDescent="0.3">
      <c r="B11" s="14" t="s">
        <v>0</v>
      </c>
      <c r="C11" s="14"/>
      <c r="D11" s="14"/>
      <c r="E11" s="14"/>
      <c r="F11" s="14"/>
      <c r="G11" s="14"/>
      <c r="H11" s="14"/>
      <c r="I11" s="14"/>
      <c r="J11" s="14"/>
    </row>
    <row r="12" spans="2:17" s="11" customFormat="1" ht="16.5" x14ac:dyDescent="0.3">
      <c r="B12" s="11" t="s">
        <v>1</v>
      </c>
    </row>
    <row r="13" spans="2:17" s="11" customFormat="1" ht="16.5" x14ac:dyDescent="0.3">
      <c r="K13" s="497" t="s">
        <v>1023</v>
      </c>
      <c r="L13" s="497"/>
      <c r="M13" s="497"/>
      <c r="N13" s="497"/>
    </row>
    <row r="14" spans="2:17" s="11" customFormat="1" ht="16.5" x14ac:dyDescent="0.3">
      <c r="B14" s="11" t="s">
        <v>2</v>
      </c>
      <c r="K14" s="497">
        <f>'1.Identificación'!A10</f>
        <v>0</v>
      </c>
      <c r="L14" s="497"/>
      <c r="M14" s="497"/>
      <c r="N14" s="497"/>
    </row>
    <row r="15" spans="2:17" s="11" customFormat="1" ht="16.5" x14ac:dyDescent="0.3">
      <c r="B15" s="11" t="s">
        <v>1024</v>
      </c>
      <c r="O15" s="15"/>
    </row>
    <row r="16" spans="2:17" s="11" customFormat="1" ht="16.5" x14ac:dyDescent="0.3">
      <c r="O16" s="15"/>
    </row>
    <row r="17" spans="1:19" s="11" customFormat="1" ht="60.75" customHeight="1" x14ac:dyDescent="0.3">
      <c r="A17" s="16"/>
      <c r="B17" s="496" t="s">
        <v>1112</v>
      </c>
      <c r="C17" s="496"/>
      <c r="D17" s="496"/>
      <c r="E17" s="496"/>
      <c r="F17" s="496"/>
      <c r="G17" s="496"/>
      <c r="H17" s="496"/>
      <c r="I17" s="496"/>
      <c r="J17" s="496"/>
      <c r="K17" s="496"/>
      <c r="L17" s="496"/>
      <c r="M17" s="496"/>
      <c r="N17" s="496"/>
      <c r="O17" s="17"/>
      <c r="P17" s="18"/>
      <c r="Q17" s="18"/>
    </row>
    <row r="18" spans="1:19" s="11" customFormat="1" ht="16.5" x14ac:dyDescent="0.3">
      <c r="B18" s="19"/>
      <c r="C18" s="19"/>
      <c r="D18" s="19"/>
      <c r="E18" s="19"/>
      <c r="F18" s="19"/>
      <c r="G18" s="19"/>
      <c r="H18" s="19"/>
      <c r="I18" s="19"/>
      <c r="J18" s="19"/>
      <c r="K18" s="16"/>
      <c r="L18" s="16"/>
      <c r="M18" s="16"/>
      <c r="N18" s="16"/>
      <c r="O18" s="16"/>
      <c r="P18" s="16"/>
      <c r="Q18" s="16"/>
      <c r="R18" s="16"/>
      <c r="S18" s="16"/>
    </row>
    <row r="19" spans="1:19" s="11" customFormat="1" ht="16.5" x14ac:dyDescent="0.3">
      <c r="B19" s="20" t="s">
        <v>1110</v>
      </c>
      <c r="C19" s="20"/>
      <c r="D19" s="20"/>
      <c r="E19" s="37">
        <f>+'1.Identificación'!A10</f>
        <v>0</v>
      </c>
      <c r="F19" s="22"/>
      <c r="G19" s="22"/>
      <c r="H19" s="22"/>
      <c r="I19" s="19"/>
      <c r="J19" s="19"/>
      <c r="K19" s="16"/>
      <c r="L19" s="16"/>
      <c r="M19" s="16"/>
      <c r="N19" s="16"/>
      <c r="O19" s="16"/>
      <c r="P19" s="16"/>
      <c r="Q19" s="16"/>
      <c r="R19" s="16"/>
      <c r="S19" s="16"/>
    </row>
    <row r="20" spans="1:19" s="11" customFormat="1" ht="16.5" x14ac:dyDescent="0.3">
      <c r="B20" s="23" t="s">
        <v>1111</v>
      </c>
      <c r="C20" s="21">
        <f>+'1.Identificación'!C13</f>
        <v>0</v>
      </c>
      <c r="D20" s="23"/>
    </row>
    <row r="21" spans="1:19" s="11" customFormat="1" ht="16.5" x14ac:dyDescent="0.3">
      <c r="B21" s="23" t="s">
        <v>1113</v>
      </c>
      <c r="C21" s="23"/>
      <c r="D21" s="11" t="e">
        <f>#REF!</f>
        <v>#REF!</v>
      </c>
    </row>
    <row r="22" spans="1:19" s="11" customFormat="1" ht="16.5" x14ac:dyDescent="0.3">
      <c r="B22" s="23" t="s">
        <v>1114</v>
      </c>
      <c r="C22" s="23"/>
      <c r="D22" s="24" t="e">
        <f>+'2.Proyecto'!#REF!</f>
        <v>#REF!</v>
      </c>
    </row>
    <row r="23" spans="1:19" s="11" customFormat="1" ht="16.5" x14ac:dyDescent="0.3">
      <c r="B23" s="23" t="s">
        <v>1115</v>
      </c>
      <c r="C23" s="23"/>
      <c r="D23" s="25" t="e">
        <f>'2.Proyecto'!#REF!</f>
        <v>#REF!</v>
      </c>
    </row>
    <row r="24" spans="1:19" s="11" customFormat="1" ht="16.5" x14ac:dyDescent="0.3">
      <c r="B24" s="23"/>
      <c r="C24" s="23"/>
      <c r="D24" s="23"/>
    </row>
    <row r="25" spans="1:19" s="11" customFormat="1" ht="16.5" x14ac:dyDescent="0.3">
      <c r="B25" s="26" t="s">
        <v>1116</v>
      </c>
      <c r="C25" s="26"/>
      <c r="D25" s="27">
        <f>'2.Proyecto'!E32</f>
        <v>0</v>
      </c>
      <c r="I25" s="27"/>
      <c r="J25" s="27"/>
      <c r="K25" s="16"/>
      <c r="L25" s="16"/>
      <c r="M25" s="16"/>
      <c r="N25" s="16"/>
      <c r="O25" s="16"/>
    </row>
    <row r="26" spans="1:19" s="11" customFormat="1" ht="16.5" x14ac:dyDescent="0.3">
      <c r="B26" s="26" t="s">
        <v>1117</v>
      </c>
      <c r="C26" s="26"/>
      <c r="D26" s="26"/>
      <c r="E26" s="28" t="e">
        <f>#REF!</f>
        <v>#REF!</v>
      </c>
      <c r="F26" s="16" t="s">
        <v>3</v>
      </c>
      <c r="K26" s="16"/>
      <c r="L26" s="16"/>
      <c r="O26" s="16"/>
    </row>
    <row r="27" spans="1:19" s="11" customFormat="1" ht="16.5" x14ac:dyDescent="0.3">
      <c r="B27" s="26" t="s">
        <v>1118</v>
      </c>
      <c r="C27" s="26"/>
      <c r="D27" s="28" t="e">
        <f>#REF!</f>
        <v>#REF!</v>
      </c>
      <c r="E27" s="16" t="s">
        <v>3</v>
      </c>
      <c r="I27" s="29"/>
      <c r="J27" s="29"/>
      <c r="M27" s="30"/>
      <c r="N27" s="30"/>
    </row>
    <row r="28" spans="1:19" s="16" customFormat="1" ht="16.5" x14ac:dyDescent="0.25">
      <c r="B28" s="31" t="s">
        <v>1119</v>
      </c>
      <c r="C28" s="31"/>
      <c r="D28" s="31"/>
      <c r="E28" s="16" t="e">
        <f>#REF!</f>
        <v>#REF!</v>
      </c>
    </row>
    <row r="29" spans="1:19" s="16" customFormat="1" ht="12" customHeight="1" x14ac:dyDescent="0.25"/>
    <row r="30" spans="1:19" s="16" customFormat="1" ht="52.5" customHeight="1" x14ac:dyDescent="0.25">
      <c r="B30" s="496" t="s">
        <v>1120</v>
      </c>
      <c r="C30" s="496"/>
      <c r="D30" s="496"/>
      <c r="E30" s="496"/>
      <c r="F30" s="496"/>
      <c r="G30" s="496"/>
      <c r="H30" s="496"/>
      <c r="I30" s="496"/>
      <c r="J30" s="496"/>
      <c r="K30" s="496"/>
      <c r="L30" s="496"/>
      <c r="M30" s="496"/>
      <c r="N30" s="496"/>
    </row>
    <row r="31" spans="1:19" s="16" customFormat="1" ht="18" customHeight="1" x14ac:dyDescent="0.25"/>
    <row r="32" spans="1:19" s="16" customFormat="1" ht="36" customHeight="1" x14ac:dyDescent="0.25">
      <c r="B32" s="496" t="s">
        <v>1121</v>
      </c>
      <c r="C32" s="496"/>
      <c r="D32" s="496"/>
      <c r="E32" s="496"/>
      <c r="F32" s="496"/>
      <c r="G32" s="496"/>
      <c r="H32" s="496"/>
      <c r="I32" s="496"/>
      <c r="J32" s="496"/>
      <c r="K32" s="496"/>
      <c r="L32" s="496"/>
      <c r="M32" s="496"/>
      <c r="N32" s="496"/>
    </row>
    <row r="33" spans="2:14" s="16" customFormat="1" ht="36" customHeight="1" x14ac:dyDescent="0.25">
      <c r="B33" s="32"/>
      <c r="C33" s="32"/>
      <c r="D33" s="32"/>
      <c r="E33" s="32"/>
      <c r="F33" s="32"/>
      <c r="G33" s="32"/>
      <c r="H33" s="32"/>
      <c r="I33" s="32"/>
      <c r="J33" s="32"/>
      <c r="K33" s="32"/>
      <c r="L33" s="32"/>
      <c r="M33" s="32"/>
      <c r="N33" s="32"/>
    </row>
    <row r="34" spans="2:14" s="16" customFormat="1" ht="36" customHeight="1" x14ac:dyDescent="0.25">
      <c r="B34" s="32"/>
      <c r="C34" s="32"/>
      <c r="D34" s="32"/>
      <c r="E34" s="32"/>
      <c r="F34" s="32"/>
      <c r="G34" s="32"/>
      <c r="H34" s="32"/>
      <c r="I34" s="32"/>
      <c r="J34" s="32"/>
      <c r="K34" s="32"/>
      <c r="L34" s="32"/>
      <c r="M34" s="32"/>
      <c r="N34" s="32"/>
    </row>
    <row r="35" spans="2:14" s="16" customFormat="1" ht="36" customHeight="1" x14ac:dyDescent="0.25">
      <c r="B35" s="32"/>
      <c r="C35" s="32"/>
      <c r="D35" s="32"/>
      <c r="E35" s="32"/>
      <c r="F35" s="32"/>
      <c r="G35" s="32"/>
      <c r="H35" s="32"/>
      <c r="I35" s="32"/>
      <c r="J35" s="32"/>
      <c r="K35" s="32"/>
      <c r="L35" s="32"/>
      <c r="M35" s="32"/>
      <c r="N35" s="32"/>
    </row>
    <row r="36" spans="2:14" s="16" customFormat="1" ht="36" customHeight="1" x14ac:dyDescent="0.25">
      <c r="B36" s="32"/>
      <c r="C36" s="32"/>
      <c r="D36" s="32"/>
      <c r="E36" s="32"/>
      <c r="F36" s="32"/>
      <c r="G36" s="32"/>
      <c r="H36" s="32"/>
      <c r="I36" s="32"/>
      <c r="J36" s="32"/>
      <c r="K36" s="32"/>
      <c r="L36" s="32"/>
      <c r="M36" s="32"/>
      <c r="N36" s="32"/>
    </row>
    <row r="37" spans="2:14" s="16" customFormat="1" ht="18" customHeight="1" x14ac:dyDescent="0.25"/>
    <row r="38" spans="2:14" s="16" customFormat="1" ht="18" customHeight="1" x14ac:dyDescent="0.25"/>
    <row r="39" spans="2:14" s="16" customFormat="1" ht="18" customHeight="1" x14ac:dyDescent="0.25"/>
    <row r="40" spans="2:14" s="11" customFormat="1" ht="16.5" x14ac:dyDescent="0.3"/>
    <row r="41" spans="2:14" s="11" customFormat="1" ht="16.5" x14ac:dyDescent="0.3"/>
    <row r="42" spans="2:14" s="11" customFormat="1" ht="16.5" x14ac:dyDescent="0.3"/>
    <row r="43" spans="2:14" s="33" customFormat="1" ht="14.25" x14ac:dyDescent="0.2">
      <c r="K43" s="34" t="s">
        <v>1101</v>
      </c>
      <c r="N43" s="34"/>
    </row>
    <row r="44" spans="2:14" s="23" customFormat="1" ht="14.25" x14ac:dyDescent="0.2">
      <c r="K44" s="35" t="s">
        <v>1021</v>
      </c>
      <c r="N44" s="35"/>
    </row>
    <row r="45" spans="2:14" s="23" customFormat="1" ht="14.25" x14ac:dyDescent="0.2">
      <c r="K45" s="35" t="s">
        <v>1022</v>
      </c>
      <c r="N45" s="35"/>
    </row>
    <row r="46" spans="2:14" s="11" customFormat="1" ht="16.5" x14ac:dyDescent="0.3"/>
    <row r="47" spans="2:14" s="11" customFormat="1" ht="16.5" x14ac:dyDescent="0.3"/>
    <row r="48" spans="2:14" s="11" customFormat="1" ht="16.5" x14ac:dyDescent="0.3"/>
    <row r="49" s="11" customFormat="1" ht="16.5" x14ac:dyDescent="0.3"/>
    <row r="50" s="11" customFormat="1" ht="13.5" hidden="1" customHeight="1" x14ac:dyDescent="0.3"/>
    <row r="51" s="11" customFormat="1" ht="16.5" x14ac:dyDescent="0.3"/>
    <row r="52" s="11" customFormat="1" ht="16.5" x14ac:dyDescent="0.3"/>
  </sheetData>
  <mergeCells count="6">
    <mergeCell ref="B32:N32"/>
    <mergeCell ref="K14:N14"/>
    <mergeCell ref="B30:N30"/>
    <mergeCell ref="B17:N17"/>
    <mergeCell ref="K6:N6"/>
    <mergeCell ref="K13:N13"/>
  </mergeCells>
  <pageMargins left="0.70866141732283461" right="0.70866141732283461" top="0.74803149606299213" bottom="0.74803149606299213" header="0.31496062992125984" footer="0.31496062992125984"/>
  <pageSetup paperSize="9" scale="72" firstPageNumber="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Template/>
  <TotalTime>186</TotalTime>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0.Nota de Solicitud</vt:lpstr>
      <vt:lpstr>1.Identificación</vt:lpstr>
      <vt:lpstr>2.Proyecto</vt:lpstr>
      <vt:lpstr>3.Mercado</vt:lpstr>
      <vt:lpstr>4.Ingresos</vt:lpstr>
      <vt:lpstr>5.Costos</vt:lpstr>
      <vt:lpstr>6.Recursos Humanos</vt:lpstr>
      <vt:lpstr>7.Inversiones</vt:lpstr>
      <vt:lpstr>Nota solicitud</vt:lpstr>
      <vt:lpstr>8.Flujo de Fondos</vt:lpstr>
      <vt:lpstr>Hoja1</vt:lpstr>
      <vt:lpstr>Hoja5</vt:lpstr>
      <vt:lpstr>Hoja4</vt:lpstr>
      <vt:lpstr>Hoja3</vt:lpstr>
      <vt:lpstr>S.Aleman</vt:lpstr>
      <vt:lpstr>parametros</vt:lpstr>
      <vt:lpstr>actividades AFIP</vt:lpstr>
      <vt:lpstr>'0.Nota de Solicitud'!Área_de_impresión</vt:lpstr>
      <vt:lpstr>'1.Identificación'!Área_de_impresión</vt:lpstr>
      <vt:lpstr>'2.Proyecto'!Área_de_impresión</vt:lpstr>
      <vt:lpstr>'3.Mercado'!Área_de_impresión</vt:lpstr>
      <vt:lpstr>'4.Ingresos'!Área_de_impresión</vt:lpstr>
      <vt:lpstr>'5.Costos'!Área_de_impresión</vt:lpstr>
      <vt:lpstr>'6.Recursos Humanos'!Área_de_impresión</vt:lpstr>
      <vt:lpstr>'7.Inversiones'!Área_de_impresión</vt:lpstr>
      <vt:lpstr>'8.Flujo de Fondos'!Área_de_impresión</vt:lpstr>
      <vt:lpstr>'Nota solicitud'!Área_de_impresión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Marcelo Soria</dc:creator>
  <dc:description/>
  <cp:lastModifiedBy>Marcelo Soria</cp:lastModifiedBy>
  <cp:revision>1</cp:revision>
  <cp:lastPrinted>2020-01-08T13:21:56Z</cp:lastPrinted>
  <dcterms:created xsi:type="dcterms:W3CDTF">2017-09-05T16:58:44Z</dcterms:created>
  <dcterms:modified xsi:type="dcterms:W3CDTF">2020-01-08T13:23:24Z</dcterms:modified>
  <dc:language>es-AR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